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15" yWindow="-105" windowWidth="11265" windowHeight="6660"/>
  </bookViews>
  <sheets>
    <sheet name="MEF_4" sheetId="2" r:id="rId1"/>
    <sheet name="Resumo" sheetId="4" r:id="rId2"/>
  </sheets>
  <definedNames>
    <definedName name="OLE_LINK8" localSheetId="0">MEF_4!$A$3</definedName>
  </definedNames>
  <calcPr calcId="145621"/>
</workbook>
</file>

<file path=xl/calcChain.xml><?xml version="1.0" encoding="utf-8"?>
<calcChain xmlns="http://schemas.openxmlformats.org/spreadsheetml/2006/main">
  <c r="I75" i="2" l="1"/>
  <c r="G75" i="2"/>
  <c r="E75" i="2"/>
  <c r="AA58" i="2"/>
  <c r="Z58" i="2"/>
  <c r="AA57" i="2"/>
  <c r="Z57" i="2"/>
  <c r="AA56" i="2"/>
  <c r="Z56" i="2"/>
  <c r="AA55" i="2"/>
  <c r="Z55" i="2"/>
  <c r="E67" i="2"/>
  <c r="E66" i="2"/>
  <c r="D65" i="2"/>
  <c r="C65" i="2"/>
  <c r="B59" i="2"/>
  <c r="B60" i="2"/>
  <c r="B61" i="2"/>
  <c r="B58" i="2"/>
  <c r="I40" i="2"/>
  <c r="G40" i="2"/>
  <c r="E40" i="2"/>
  <c r="E32" i="2"/>
  <c r="E31" i="2"/>
  <c r="Z21" i="2"/>
  <c r="AA21" i="2"/>
  <c r="Z22" i="2"/>
  <c r="AA22" i="2"/>
  <c r="AA23" i="2"/>
  <c r="Z23" i="2"/>
  <c r="AA20" i="2"/>
  <c r="Z20" i="2"/>
  <c r="E65" i="2" l="1"/>
  <c r="D30" i="2"/>
  <c r="C30" i="2"/>
  <c r="D26" i="2"/>
  <c r="D61" i="2" s="1"/>
  <c r="C26" i="2"/>
  <c r="C61" i="2" s="1"/>
  <c r="D25" i="2"/>
  <c r="D60" i="2" s="1"/>
  <c r="C25" i="2"/>
  <c r="C60" i="2" s="1"/>
  <c r="D24" i="2"/>
  <c r="D59" i="2" s="1"/>
  <c r="C24" i="2"/>
  <c r="C59" i="2" s="1"/>
  <c r="D23" i="2"/>
  <c r="D58" i="2" s="1"/>
  <c r="C23" i="2"/>
  <c r="E30" i="2" l="1"/>
  <c r="E24" i="2"/>
  <c r="E59" i="2" s="1"/>
  <c r="E26" i="2"/>
  <c r="E61" i="2" s="1"/>
  <c r="C58" i="2"/>
  <c r="E23" i="2"/>
  <c r="E58" i="2" s="1"/>
  <c r="E25" i="2"/>
  <c r="E60" i="2" s="1"/>
  <c r="H65" i="2" l="1" a="1"/>
  <c r="K67" i="2" s="1"/>
  <c r="I74" i="2" s="1"/>
  <c r="H75" i="2" s="1"/>
  <c r="H30" i="2" a="1"/>
  <c r="J32" i="2" s="1"/>
  <c r="G39" i="2" s="1"/>
  <c r="F40" i="2" s="1"/>
  <c r="I30" i="2" l="1"/>
  <c r="AB27" i="2" s="1"/>
  <c r="K30" i="2"/>
  <c r="AB29" i="2" s="1"/>
  <c r="I66" i="2"/>
  <c r="D73" i="2" s="1"/>
  <c r="K66" i="2"/>
  <c r="H73" i="2" s="1"/>
  <c r="J65" i="2"/>
  <c r="AB63" i="2" s="1"/>
  <c r="I67" i="2"/>
  <c r="E74" i="2" s="1"/>
  <c r="D75" i="2" s="1"/>
  <c r="I32" i="2"/>
  <c r="E39" i="2" s="1"/>
  <c r="D40" i="2" s="1"/>
  <c r="H65" i="2"/>
  <c r="Z61" i="2" s="1"/>
  <c r="K65" i="2"/>
  <c r="Z64" i="2" s="1"/>
  <c r="H31" i="2"/>
  <c r="J30" i="2"/>
  <c r="AB28" i="2" s="1"/>
  <c r="I31" i="2"/>
  <c r="D38" i="2" s="1"/>
  <c r="H66" i="2"/>
  <c r="B73" i="2" s="1"/>
  <c r="J66" i="2"/>
  <c r="F73" i="2" s="1"/>
  <c r="H67" i="2"/>
  <c r="C74" i="2" s="1"/>
  <c r="B75" i="2" s="1"/>
  <c r="J31" i="2"/>
  <c r="F38" i="2" s="1"/>
  <c r="H30" i="2"/>
  <c r="Z26" i="2" s="1"/>
  <c r="K32" i="2"/>
  <c r="I39" i="2" s="1"/>
  <c r="H40" i="2" s="1"/>
  <c r="J67" i="2"/>
  <c r="G74" i="2" s="1"/>
  <c r="F75" i="2" s="1"/>
  <c r="I65" i="2"/>
  <c r="Z62" i="2" s="1"/>
  <c r="K31" i="2"/>
  <c r="H38" i="2" s="1"/>
  <c r="H32" i="2"/>
  <c r="C39" i="2" s="1"/>
  <c r="B40" i="2" s="1"/>
  <c r="AB61" i="2"/>
  <c r="Z27" i="2"/>
  <c r="Z29" i="2" l="1"/>
  <c r="B38" i="2"/>
  <c r="C40" i="2" s="1"/>
  <c r="B45" i="2" s="1" a="1"/>
  <c r="U24" i="2" a="1"/>
  <c r="U24" i="2" s="1"/>
  <c r="T30" i="2" s="1"/>
  <c r="Z63" i="2"/>
  <c r="U58" i="2" s="1"/>
  <c r="AB64" i="2"/>
  <c r="V58" i="2" s="1"/>
  <c r="AB62" i="2"/>
  <c r="U60" i="2" a="1"/>
  <c r="U60" i="2" s="1"/>
  <c r="Z28" i="2"/>
  <c r="U23" i="2" s="1"/>
  <c r="U25" i="2" a="1"/>
  <c r="U25" i="2" s="1"/>
  <c r="AB26" i="2"/>
  <c r="V23" i="2" s="1"/>
  <c r="V25" i="2" a="1"/>
  <c r="V25" i="2" s="1"/>
  <c r="T31" i="2" s="1"/>
  <c r="U59" i="2" a="1"/>
  <c r="U59" i="2" s="1"/>
  <c r="T65" i="2" s="1"/>
  <c r="V59" i="2" a="1"/>
  <c r="V59" i="2" s="1"/>
  <c r="V60" i="2" a="1"/>
  <c r="V60" i="2" s="1"/>
  <c r="T66" i="2" s="1"/>
  <c r="V24" i="2" a="1"/>
  <c r="V24" i="2" s="1"/>
  <c r="C75" i="2"/>
  <c r="B80" i="2" s="1" a="1"/>
  <c r="T67" i="2" l="1"/>
  <c r="W65" i="2" s="1" a="1"/>
  <c r="W67" i="2" s="1"/>
  <c r="T32" i="2"/>
  <c r="W30" i="2" s="1" a="1"/>
  <c r="W31" i="2" s="1"/>
  <c r="I52" i="2"/>
  <c r="F46" i="2"/>
  <c r="F48" i="2"/>
  <c r="F50" i="2"/>
  <c r="F52" i="2"/>
  <c r="G46" i="2"/>
  <c r="G48" i="2"/>
  <c r="G50" i="2"/>
  <c r="G52" i="2"/>
  <c r="H46" i="2"/>
  <c r="H48" i="2"/>
  <c r="H50" i="2"/>
  <c r="H52" i="2"/>
  <c r="E46" i="2"/>
  <c r="E48" i="2"/>
  <c r="E50" i="2"/>
  <c r="E52" i="2"/>
  <c r="B47" i="2"/>
  <c r="B49" i="2"/>
  <c r="B51" i="2"/>
  <c r="C45" i="2"/>
  <c r="C47" i="2"/>
  <c r="C49" i="2"/>
  <c r="C51" i="2"/>
  <c r="D45" i="2"/>
  <c r="D47" i="2"/>
  <c r="D49" i="2"/>
  <c r="D51" i="2"/>
  <c r="B45" i="2"/>
  <c r="I46" i="2"/>
  <c r="I48" i="2"/>
  <c r="I50" i="2"/>
  <c r="F45" i="2"/>
  <c r="F47" i="2"/>
  <c r="F49" i="2"/>
  <c r="F51" i="2"/>
  <c r="G45" i="2"/>
  <c r="G47" i="2"/>
  <c r="G49" i="2"/>
  <c r="G51" i="2"/>
  <c r="H45" i="2"/>
  <c r="H47" i="2"/>
  <c r="H49" i="2"/>
  <c r="H51" i="2"/>
  <c r="E45" i="2"/>
  <c r="E47" i="2"/>
  <c r="E49" i="2"/>
  <c r="E51" i="2"/>
  <c r="B46" i="2"/>
  <c r="B48" i="2"/>
  <c r="B50" i="2"/>
  <c r="B52" i="2"/>
  <c r="C46" i="2"/>
  <c r="C48" i="2"/>
  <c r="C50" i="2"/>
  <c r="C52" i="2"/>
  <c r="D46" i="2"/>
  <c r="D48" i="2"/>
  <c r="D50" i="2"/>
  <c r="D52" i="2"/>
  <c r="I45" i="2"/>
  <c r="I47" i="2"/>
  <c r="I49" i="2"/>
  <c r="I51" i="2"/>
  <c r="I87" i="2"/>
  <c r="B81" i="2"/>
  <c r="B83" i="2"/>
  <c r="B85" i="2"/>
  <c r="B87" i="2"/>
  <c r="C81" i="2"/>
  <c r="C83" i="2"/>
  <c r="C85" i="2"/>
  <c r="C87" i="2"/>
  <c r="D81" i="2"/>
  <c r="D83" i="2"/>
  <c r="D85" i="2"/>
  <c r="D87" i="2"/>
  <c r="I80" i="2"/>
  <c r="I82" i="2"/>
  <c r="I84" i="2"/>
  <c r="I86" i="2"/>
  <c r="D82" i="2"/>
  <c r="I81" i="2"/>
  <c r="F82" i="2"/>
  <c r="F86" i="2"/>
  <c r="G82" i="2"/>
  <c r="G86" i="2"/>
  <c r="H82" i="2"/>
  <c r="H86" i="2"/>
  <c r="E82" i="2"/>
  <c r="E86" i="2"/>
  <c r="F81" i="2"/>
  <c r="F83" i="2"/>
  <c r="F85" i="2"/>
  <c r="F87" i="2"/>
  <c r="G81" i="2"/>
  <c r="G83" i="2"/>
  <c r="G85" i="2"/>
  <c r="G87" i="2"/>
  <c r="H81" i="2"/>
  <c r="H83" i="2"/>
  <c r="H85" i="2"/>
  <c r="H87" i="2"/>
  <c r="E81" i="2"/>
  <c r="E83" i="2"/>
  <c r="E85" i="2"/>
  <c r="E87" i="2"/>
  <c r="B82" i="2"/>
  <c r="B84" i="2"/>
  <c r="B86" i="2"/>
  <c r="C80" i="2"/>
  <c r="C82" i="2"/>
  <c r="C84" i="2"/>
  <c r="C86" i="2"/>
  <c r="D80" i="2"/>
  <c r="D84" i="2"/>
  <c r="D86" i="2"/>
  <c r="B80" i="2"/>
  <c r="I83" i="2"/>
  <c r="I85" i="2"/>
  <c r="F80" i="2"/>
  <c r="F84" i="2"/>
  <c r="G80" i="2"/>
  <c r="G84" i="2"/>
  <c r="H80" i="2"/>
  <c r="H84" i="2"/>
  <c r="E80" i="2"/>
  <c r="E84" i="2"/>
  <c r="W65" i="2" l="1"/>
  <c r="W66" i="2"/>
  <c r="W32" i="2"/>
  <c r="W30" i="2"/>
</calcChain>
</file>

<file path=xl/sharedStrings.xml><?xml version="1.0" encoding="utf-8"?>
<sst xmlns="http://schemas.openxmlformats.org/spreadsheetml/2006/main" count="175" uniqueCount="104">
  <si>
    <t>x</t>
  </si>
  <si>
    <t>y</t>
  </si>
  <si>
    <t>Nome:</t>
  </si>
  <si>
    <t>Nº:</t>
  </si>
  <si>
    <t>Matriz C</t>
  </si>
  <si>
    <t>DADOS GLOBAIS</t>
  </si>
  <si>
    <t>Coordenadas de P</t>
  </si>
  <si>
    <t>xi</t>
  </si>
  <si>
    <t>yi</t>
  </si>
  <si>
    <t>xi*yi</t>
  </si>
  <si>
    <t>Nó</t>
  </si>
  <si>
    <t>ui</t>
  </si>
  <si>
    <t>vi</t>
  </si>
  <si>
    <t>Px</t>
  </si>
  <si>
    <t>Py</t>
  </si>
  <si>
    <t>Matriz Elasticidade  D</t>
  </si>
  <si>
    <t>P =</t>
  </si>
  <si>
    <t>x*y</t>
  </si>
  <si>
    <t>u</t>
  </si>
  <si>
    <t>v</t>
  </si>
  <si>
    <t>dP/dx =</t>
  </si>
  <si>
    <t>V =</t>
  </si>
  <si>
    <t>dP/dy =</t>
  </si>
  <si>
    <t>dV/dx =</t>
  </si>
  <si>
    <t>dV/dy =</t>
  </si>
  <si>
    <t>Ni =</t>
  </si>
  <si>
    <t>Deformações</t>
  </si>
  <si>
    <t>dNi/dx =</t>
  </si>
  <si>
    <r>
      <t>e</t>
    </r>
    <r>
      <rPr>
        <b/>
        <vertAlign val="subscript"/>
        <sz val="9"/>
        <rFont val="Trebuchet MS"/>
        <family val="2"/>
      </rPr>
      <t>xx</t>
    </r>
    <r>
      <rPr>
        <b/>
        <sz val="9"/>
        <rFont val="Trebuchet MS"/>
        <family val="2"/>
      </rPr>
      <t xml:space="preserve"> =</t>
    </r>
  </si>
  <si>
    <t>dNi/dy =</t>
  </si>
  <si>
    <r>
      <t>e</t>
    </r>
    <r>
      <rPr>
        <b/>
        <vertAlign val="subscript"/>
        <sz val="9"/>
        <rFont val="Trebuchet MS"/>
        <family val="2"/>
      </rPr>
      <t>yy</t>
    </r>
    <r>
      <rPr>
        <b/>
        <sz val="9"/>
        <rFont val="Trebuchet MS"/>
        <family val="2"/>
      </rPr>
      <t xml:space="preserve"> =</t>
    </r>
  </si>
  <si>
    <r>
      <t>g</t>
    </r>
    <r>
      <rPr>
        <b/>
        <vertAlign val="subscript"/>
        <sz val="9"/>
        <rFont val="Trebuchet MS"/>
        <family val="2"/>
      </rPr>
      <t>xx</t>
    </r>
    <r>
      <rPr>
        <b/>
        <sz val="9"/>
        <rFont val="Trebuchet MS"/>
        <family val="2"/>
      </rPr>
      <t xml:space="preserve"> =</t>
    </r>
  </si>
  <si>
    <t>Tensões</t>
  </si>
  <si>
    <r>
      <t>s</t>
    </r>
    <r>
      <rPr>
        <b/>
        <vertAlign val="subscript"/>
        <sz val="9"/>
        <rFont val="Trebuchet MS"/>
        <family val="2"/>
      </rPr>
      <t>xx</t>
    </r>
    <r>
      <rPr>
        <b/>
        <sz val="9"/>
        <rFont val="Trebuchet MS"/>
        <family val="2"/>
      </rPr>
      <t xml:space="preserve"> =</t>
    </r>
  </si>
  <si>
    <r>
      <t>s</t>
    </r>
    <r>
      <rPr>
        <b/>
        <vertAlign val="subscript"/>
        <sz val="9"/>
        <rFont val="Trebuchet MS"/>
        <family val="2"/>
      </rPr>
      <t>yy</t>
    </r>
    <r>
      <rPr>
        <b/>
        <sz val="9"/>
        <rFont val="Trebuchet MS"/>
        <family val="2"/>
      </rPr>
      <t xml:space="preserve"> =</t>
    </r>
  </si>
  <si>
    <r>
      <t>t</t>
    </r>
    <r>
      <rPr>
        <b/>
        <vertAlign val="subscript"/>
        <sz val="9"/>
        <rFont val="Trebuchet MS"/>
        <family val="2"/>
      </rPr>
      <t>xx</t>
    </r>
    <r>
      <rPr>
        <b/>
        <sz val="9"/>
        <rFont val="Trebuchet MS"/>
        <family val="2"/>
      </rPr>
      <t xml:space="preserve"> =</t>
    </r>
  </si>
  <si>
    <t>Matriz B no ponto ( x,y )</t>
  </si>
  <si>
    <t>Alíneas a-b)</t>
  </si>
  <si>
    <t>Alínea c)</t>
  </si>
  <si>
    <t>Nó 2</t>
  </si>
  <si>
    <t>Nó 3</t>
  </si>
  <si>
    <t>Nó 6</t>
  </si>
  <si>
    <t>Nó 5</t>
  </si>
  <si>
    <t>a) Valores "V" e suas derivadas</t>
  </si>
  <si>
    <t>b)</t>
  </si>
  <si>
    <t>c) Matriz contendo a função integranda da matriz de rigidez (calculada no ponto ( x,y ))</t>
  </si>
  <si>
    <t>Alíneas d)</t>
  </si>
  <si>
    <t>Valores "V" e suas derivadas</t>
  </si>
  <si>
    <t xml:space="preserve"> Matriz contendo a função integranda da matriz de rigidez (calculada no ponto ( x,y ))</t>
  </si>
  <si>
    <t>MEF_4</t>
  </si>
  <si>
    <t xml:space="preserve"> André Duarte Ferreira</t>
  </si>
  <si>
    <t>Hoje em vez de interpolar os deslocamentos como no exercicio do triangulo fazemos em retangulos</t>
  </si>
  <si>
    <t>a+bx+cy</t>
  </si>
  <si>
    <t>n pode ser usada esta função tem ser outra mais complexa</t>
  </si>
  <si>
    <t>u(x,y) = a+bx+cy+dxy</t>
  </si>
  <si>
    <t>O deslocamento u pode ser escrito da seguinte forma</t>
  </si>
  <si>
    <t>u(x,y)</t>
  </si>
  <si>
    <t>xy</t>
  </si>
  <si>
    <t>uj</t>
  </si>
  <si>
    <t>uk</t>
  </si>
  <si>
    <t>ul</t>
  </si>
  <si>
    <t>Ni(x,y)</t>
  </si>
  <si>
    <t>Nj(x,y)</t>
  </si>
  <si>
    <t>Nk(x,y)</t>
  </si>
  <si>
    <t>Nl(x,y)</t>
  </si>
  <si>
    <t>Para saber quanto vale o deslocamento no ponto P de coordenadas (0,4;0,2)</t>
  </si>
  <si>
    <t>ou seja fazer media pesada naqele ponto</t>
  </si>
  <si>
    <t>tenhio qe avaliar as funções de forma nesse ponto e multiplica las por</t>
  </si>
  <si>
    <t>1. Preencher a matriz C</t>
  </si>
  <si>
    <r>
      <t>C</t>
    </r>
    <r>
      <rPr>
        <vertAlign val="superscript"/>
        <sz val="10"/>
        <rFont val="Arial"/>
        <family val="2"/>
      </rPr>
      <t>-1</t>
    </r>
  </si>
  <si>
    <t>avaliar a base polinomial com as bases das coordenadas dos 4 nós</t>
  </si>
  <si>
    <t>0.4, 0.2</t>
  </si>
  <si>
    <t>precisamos destas funções de forma avaliadas nos pontos 0,4;0,2</t>
  </si>
  <si>
    <t>Matriz P (base polinomial)</t>
  </si>
  <si>
    <t>N2*u2</t>
  </si>
  <si>
    <t>N5*u5</t>
  </si>
  <si>
    <t>N6*u6</t>
  </si>
  <si>
    <t>N2*v2</t>
  </si>
  <si>
    <t>N5*v5</t>
  </si>
  <si>
    <t>N6*v6</t>
  </si>
  <si>
    <t>N3*u3</t>
  </si>
  <si>
    <t>N3*v3</t>
  </si>
  <si>
    <t>A 2D n se usa o modulo de young, mas sim a matriz elasticidade</t>
  </si>
  <si>
    <t>B=</t>
  </si>
  <si>
    <t>dNi/dx</t>
  </si>
  <si>
    <t>dNi/dy</t>
  </si>
  <si>
    <r>
      <rPr>
        <sz val="10"/>
        <rFont val="Calibri"/>
        <family val="2"/>
      </rPr>
      <t>ε</t>
    </r>
    <r>
      <rPr>
        <sz val="10"/>
        <rFont val="Arial"/>
        <family val="2"/>
      </rPr>
      <t>*D=</t>
    </r>
    <r>
      <rPr>
        <sz val="10"/>
        <rFont val="Calibri"/>
        <family val="2"/>
      </rPr>
      <t>σ</t>
    </r>
  </si>
  <si>
    <t>no 2</t>
  </si>
  <si>
    <t>no 3</t>
  </si>
  <si>
    <t>no 6</t>
  </si>
  <si>
    <t>no 5</t>
  </si>
  <si>
    <t>P</t>
  </si>
  <si>
    <t>P*C-1</t>
  </si>
  <si>
    <t>Forma normal</t>
  </si>
  <si>
    <t>etc</t>
  </si>
  <si>
    <t>forma normal de preencher</t>
  </si>
  <si>
    <t>de preencher</t>
  </si>
  <si>
    <t>dV/dx em u</t>
  </si>
  <si>
    <t>dV/dy em v</t>
  </si>
  <si>
    <t>dV/dy em u</t>
  </si>
  <si>
    <r>
      <t xml:space="preserve">dV/dx em v </t>
    </r>
    <r>
      <rPr>
        <sz val="14"/>
        <rFont val="Arial"/>
        <family val="2"/>
      </rPr>
      <t>+</t>
    </r>
  </si>
  <si>
    <t>D*ε</t>
  </si>
  <si>
    <t>qe V é este?</t>
  </si>
  <si>
    <t>exame jan 2004 este v=jacob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</si>
</sst>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5">
    <font>
      <sz val="10"/>
      <name val="Arial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b/>
      <sz val="9"/>
      <color indexed="9"/>
      <name val="Trebuchet MS"/>
      <family val="2"/>
    </font>
    <font>
      <b/>
      <sz val="9"/>
      <name val="Trebuchet MS"/>
      <family val="2"/>
    </font>
    <font>
      <b/>
      <sz val="9"/>
      <name val="Symbol"/>
      <family val="1"/>
      <charset val="2"/>
    </font>
    <font>
      <b/>
      <vertAlign val="subscript"/>
      <sz val="9"/>
      <name val="Trebuchet MS"/>
      <family val="2"/>
    </font>
    <font>
      <b/>
      <sz val="8"/>
      <name val="Trebuchet MS"/>
      <family val="2"/>
    </font>
    <font>
      <b/>
      <sz val="9"/>
      <color theme="0"/>
      <name val="Trebuchet MS"/>
      <family val="2"/>
    </font>
    <font>
      <vertAlign val="superscript"/>
      <sz val="10"/>
      <name val="Arial"/>
      <family val="2"/>
    </font>
    <font>
      <sz val="10"/>
      <name val="Calibri"/>
      <family val="2"/>
    </font>
    <font>
      <sz val="11"/>
      <name val="Arial"/>
      <family val="2"/>
    </font>
    <font>
      <sz val="12"/>
      <name val="Arial"/>
      <family val="2"/>
    </font>
    <font>
      <sz val="11"/>
      <name val="Trebuchet MS"/>
      <family val="2"/>
    </font>
    <font>
      <sz val="12"/>
      <name val="Trebuchet MSarial"/>
    </font>
    <font>
      <b/>
      <sz val="11"/>
      <color theme="0"/>
      <name val="Trebuchet MS"/>
      <family val="2"/>
    </font>
    <font>
      <b/>
      <sz val="11"/>
      <name val="Trebuchet MS"/>
      <family val="2"/>
    </font>
    <font>
      <sz val="14"/>
      <name val="Arial"/>
      <family val="2"/>
    </font>
    <font>
      <b/>
      <sz val="12"/>
      <color theme="0"/>
      <name val="Trebuchet MS"/>
      <family val="2"/>
    </font>
    <font>
      <b/>
      <sz val="14"/>
      <color theme="0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2" fillId="0" borderId="0" xfId="0" applyFont="1" applyAlignment="1">
      <alignment horizontal="right"/>
    </xf>
    <xf numFmtId="0" fontId="6" fillId="0" borderId="0" xfId="0" applyFont="1"/>
    <xf numFmtId="0" fontId="7" fillId="0" borderId="0" xfId="0" applyFont="1" applyBorder="1"/>
    <xf numFmtId="0" fontId="8" fillId="3" borderId="0" xfId="0" applyFont="1" applyFill="1" applyBorder="1" applyAlignment="1"/>
    <xf numFmtId="0" fontId="8" fillId="3" borderId="0" xfId="0" applyFont="1" applyFill="1" applyBorder="1" applyAlignment="1">
      <alignment horizontal="right"/>
    </xf>
    <xf numFmtId="0" fontId="6" fillId="4" borderId="0" xfId="0" applyFont="1" applyFill="1"/>
    <xf numFmtId="0" fontId="9" fillId="4" borderId="0" xfId="0" applyFont="1" applyFill="1" applyAlignment="1">
      <alignment horizontal="right"/>
    </xf>
    <xf numFmtId="0" fontId="5" fillId="4" borderId="0" xfId="0" applyFont="1" applyFill="1" applyAlignment="1">
      <alignment horizontal="right"/>
    </xf>
    <xf numFmtId="0" fontId="6" fillId="5" borderId="0" xfId="0" applyFont="1" applyFill="1" applyProtection="1">
      <protection locked="0"/>
    </xf>
    <xf numFmtId="0" fontId="5" fillId="4" borderId="0" xfId="0" applyFont="1" applyFill="1"/>
    <xf numFmtId="164" fontId="6" fillId="6" borderId="0" xfId="0" applyNumberFormat="1" applyFont="1" applyFill="1"/>
    <xf numFmtId="0" fontId="6" fillId="6" borderId="0" xfId="0" applyFont="1" applyFill="1"/>
    <xf numFmtId="164" fontId="6" fillId="6" borderId="0" xfId="0" applyNumberFormat="1" applyFont="1" applyFill="1" applyAlignment="1">
      <alignment horizontal="right"/>
    </xf>
    <xf numFmtId="0" fontId="5" fillId="2" borderId="0" xfId="0" applyFont="1" applyFill="1" applyBorder="1" applyAlignment="1"/>
    <xf numFmtId="0" fontId="5" fillId="2" borderId="0" xfId="0" applyFont="1" applyFill="1" applyAlignment="1"/>
    <xf numFmtId="0" fontId="9" fillId="4" borderId="0" xfId="0" applyFont="1" applyFill="1" applyBorder="1" applyAlignment="1">
      <alignment horizontal="right"/>
    </xf>
    <xf numFmtId="0" fontId="10" fillId="4" borderId="0" xfId="0" applyFont="1" applyFill="1" applyAlignment="1">
      <alignment horizontal="right"/>
    </xf>
    <xf numFmtId="0" fontId="5" fillId="4" borderId="0" xfId="0" applyFont="1" applyFill="1" applyAlignment="1" applyProtection="1">
      <alignment horizontal="right"/>
    </xf>
    <xf numFmtId="0" fontId="7" fillId="0" borderId="0" xfId="0" applyFont="1" applyBorder="1" applyProtection="1"/>
    <xf numFmtId="0" fontId="0" fillId="0" borderId="0" xfId="0" applyProtection="1"/>
    <xf numFmtId="0" fontId="5" fillId="2" borderId="0" xfId="0" applyFont="1" applyFill="1" applyBorder="1" applyAlignment="1" applyProtection="1"/>
    <xf numFmtId="0" fontId="6" fillId="4" borderId="0" xfId="0" applyFont="1" applyFill="1" applyProtection="1"/>
    <xf numFmtId="0" fontId="9" fillId="4" borderId="0" xfId="0" applyFont="1" applyFill="1" applyAlignment="1" applyProtection="1">
      <alignment horizontal="right"/>
    </xf>
    <xf numFmtId="0" fontId="5" fillId="4" borderId="0" xfId="0" applyFont="1" applyFill="1" applyAlignment="1" applyProtection="1">
      <alignment horizontal="center"/>
    </xf>
    <xf numFmtId="0" fontId="13" fillId="2" borderId="0" xfId="0" applyFont="1" applyFill="1" applyAlignment="1"/>
    <xf numFmtId="0" fontId="13" fillId="2" borderId="0" xfId="0" applyFont="1" applyFill="1" applyBorder="1" applyAlignment="1" applyProtection="1"/>
    <xf numFmtId="0" fontId="3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3" fillId="7" borderId="0" xfId="0" applyFont="1" applyFill="1" applyAlignment="1">
      <alignment horizontal="center"/>
    </xf>
    <xf numFmtId="164" fontId="6" fillId="5" borderId="0" xfId="0" applyNumberFormat="1" applyFont="1" applyFill="1" applyProtection="1">
      <protection locked="0"/>
    </xf>
    <xf numFmtId="0" fontId="3" fillId="8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3" fillId="9" borderId="0" xfId="0" applyFont="1" applyFill="1" applyAlignment="1">
      <alignment horizontal="center"/>
    </xf>
    <xf numFmtId="0" fontId="6" fillId="5" borderId="0" xfId="0" applyFont="1" applyFill="1" applyAlignment="1" applyProtection="1">
      <alignment horizontal="center"/>
      <protection locked="0"/>
    </xf>
    <xf numFmtId="0" fontId="6" fillId="5" borderId="2" xfId="0" applyFont="1" applyFill="1" applyBorder="1" applyAlignment="1" applyProtection="1">
      <alignment horizontal="center"/>
      <protection locked="0"/>
    </xf>
    <xf numFmtId="0" fontId="6" fillId="5" borderId="0" xfId="0" applyFont="1" applyFill="1" applyBorder="1" applyAlignment="1" applyProtection="1">
      <alignment horizontal="center"/>
      <protection locked="0"/>
    </xf>
    <xf numFmtId="0" fontId="16" fillId="0" borderId="0" xfId="0" applyFont="1"/>
    <xf numFmtId="0" fontId="17" fillId="0" borderId="0" xfId="0" applyFont="1"/>
    <xf numFmtId="0" fontId="16" fillId="0" borderId="0" xfId="0" applyFont="1" applyBorder="1"/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9" fillId="0" borderId="0" xfId="0" applyFont="1" applyBorder="1"/>
    <xf numFmtId="0" fontId="17" fillId="0" borderId="0" xfId="0" applyFont="1" applyBorder="1"/>
    <xf numFmtId="0" fontId="20" fillId="2" borderId="0" xfId="0" applyFont="1" applyFill="1" applyAlignment="1"/>
    <xf numFmtId="0" fontId="21" fillId="2" borderId="0" xfId="0" applyFont="1" applyFill="1" applyAlignment="1"/>
    <xf numFmtId="0" fontId="21" fillId="4" borderId="0" xfId="0" applyFont="1" applyFill="1" applyAlignment="1">
      <alignment horizontal="right"/>
    </xf>
    <xf numFmtId="0" fontId="18" fillId="5" borderId="0" xfId="0" applyFont="1" applyFill="1" applyProtection="1">
      <protection locked="0"/>
    </xf>
    <xf numFmtId="0" fontId="7" fillId="10" borderId="0" xfId="0" applyFont="1" applyFill="1" applyBorder="1"/>
    <xf numFmtId="0" fontId="5" fillId="2" borderId="0" xfId="0" applyFont="1" applyFill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24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39690</xdr:colOff>
      <xdr:row>2</xdr:row>
      <xdr:rowOff>31752</xdr:rowOff>
    </xdr:from>
    <xdr:to>
      <xdr:col>12</xdr:col>
      <xdr:colOff>147640</xdr:colOff>
      <xdr:row>17</xdr:row>
      <xdr:rowOff>76202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90" y="365127"/>
          <a:ext cx="8386763" cy="24257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9</xdr:col>
      <xdr:colOff>178593</xdr:colOff>
      <xdr:row>47</xdr:row>
      <xdr:rowOff>35718</xdr:rowOff>
    </xdr:from>
    <xdr:to>
      <xdr:col>10</xdr:col>
      <xdr:colOff>202406</xdr:colOff>
      <xdr:row>48</xdr:row>
      <xdr:rowOff>154781</xdr:rowOff>
    </xdr:to>
    <xdr:sp macro="" textlink="">
      <xdr:nvSpPr>
        <xdr:cNvPr id="2" name="CaixaDeTexto 1"/>
        <xdr:cNvSpPr txBox="1"/>
      </xdr:nvSpPr>
      <xdr:spPr>
        <a:xfrm>
          <a:off x="6203156" y="8536781"/>
          <a:ext cx="714375" cy="3095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4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B</a:t>
          </a:r>
          <a:r>
            <a:rPr lang="pt-PT" sz="1400" b="0" i="0" u="none" strike="noStrike" baseline="3000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T</a:t>
          </a:r>
          <a:r>
            <a:rPr lang="pt-PT" sz="14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DB</a:t>
          </a:r>
          <a:r>
            <a:rPr lang="pt-PT" sz="1400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9</xdr:col>
      <xdr:colOff>130968</xdr:colOff>
      <xdr:row>82</xdr:row>
      <xdr:rowOff>23811</xdr:rowOff>
    </xdr:from>
    <xdr:to>
      <xdr:col>10</xdr:col>
      <xdr:colOff>154781</xdr:colOff>
      <xdr:row>83</xdr:row>
      <xdr:rowOff>142874</xdr:rowOff>
    </xdr:to>
    <xdr:sp macro="" textlink="">
      <xdr:nvSpPr>
        <xdr:cNvPr id="4" name="CaixaDeTexto 3"/>
        <xdr:cNvSpPr txBox="1"/>
      </xdr:nvSpPr>
      <xdr:spPr>
        <a:xfrm>
          <a:off x="6155531" y="15097124"/>
          <a:ext cx="714375" cy="3095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4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B</a:t>
          </a:r>
          <a:r>
            <a:rPr lang="pt-PT" sz="1400" b="0" i="0" u="none" strike="noStrike" baseline="3000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T</a:t>
          </a:r>
          <a:r>
            <a:rPr lang="pt-PT" sz="14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DB</a:t>
          </a:r>
          <a:r>
            <a:rPr lang="pt-PT" sz="1400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24</xdr:col>
      <xdr:colOff>35718</xdr:colOff>
      <xdr:row>14</xdr:row>
      <xdr:rowOff>0</xdr:rowOff>
    </xdr:from>
    <xdr:to>
      <xdr:col>27</xdr:col>
      <xdr:colOff>476250</xdr:colOff>
      <xdr:row>17</xdr:row>
      <xdr:rowOff>23812</xdr:rowOff>
    </xdr:to>
    <xdr:sp macro="" textlink="">
      <xdr:nvSpPr>
        <xdr:cNvPr id="5" name="CaixaDeTexto 4"/>
        <xdr:cNvSpPr txBox="1"/>
      </xdr:nvSpPr>
      <xdr:spPr>
        <a:xfrm>
          <a:off x="16775906" y="2333625"/>
          <a:ext cx="2786063" cy="523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a ordem dos nós</a:t>
          </a:r>
          <a:r>
            <a:rPr lang="pt-PT" sz="1100" b="0" i="0" u="none" strike="noStrike" baseline="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pt-PT" sz="11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é a mesma dos pontos no desenho e no enunciado</a:t>
          </a:r>
          <a:r>
            <a:rPr lang="pt-PT">
              <a:latin typeface="Arial" pitchFamily="34" charset="0"/>
              <a:cs typeface="Arial" pitchFamily="34" charset="0"/>
            </a:rPr>
            <a:t> </a:t>
          </a:r>
          <a:endParaRPr lang="pt-PT" sz="11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18</xdr:col>
      <xdr:colOff>604837</xdr:colOff>
      <xdr:row>11</xdr:row>
      <xdr:rowOff>152400</xdr:rowOff>
    </xdr:from>
    <xdr:to>
      <xdr:col>22</xdr:col>
      <xdr:colOff>116681</xdr:colOff>
      <xdr:row>15</xdr:row>
      <xdr:rowOff>9525</xdr:rowOff>
    </xdr:to>
    <xdr:sp macro="" textlink="">
      <xdr:nvSpPr>
        <xdr:cNvPr id="7" name="CaixaDeTexto 6"/>
        <xdr:cNvSpPr txBox="1"/>
      </xdr:nvSpPr>
      <xdr:spPr>
        <a:xfrm>
          <a:off x="12856368" y="1985963"/>
          <a:ext cx="2786063" cy="523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 b="0" i="0" u="none" strike="noStrike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soma</a:t>
          </a:r>
          <a:r>
            <a:rPr lang="pt-PT" sz="1100" b="0" i="0" u="none" strike="noStrike" baseline="0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rPr>
            <a:t> dos deslocamentos segundo x, isto é, dos u's, e dos segundo y (v's)</a:t>
          </a:r>
          <a:endParaRPr lang="pt-PT" sz="11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521494</xdr:colOff>
      <xdr:row>15</xdr:row>
      <xdr:rowOff>9525</xdr:rowOff>
    </xdr:from>
    <xdr:to>
      <xdr:col>20</xdr:col>
      <xdr:colOff>523876</xdr:colOff>
      <xdr:row>21</xdr:row>
      <xdr:rowOff>154782</xdr:rowOff>
    </xdr:to>
    <xdr:cxnSp macro="">
      <xdr:nvCxnSpPr>
        <xdr:cNvPr id="9" name="Conexão recta unidireccional 8"/>
        <xdr:cNvCxnSpPr>
          <a:endCxn id="7" idx="2"/>
        </xdr:cNvCxnSpPr>
      </xdr:nvCxnSpPr>
      <xdr:spPr>
        <a:xfrm flipH="1" flipV="1">
          <a:off x="14249400" y="2509838"/>
          <a:ext cx="2382" cy="1228725"/>
        </a:xfrm>
        <a:prstGeom prst="straightConnector1">
          <a:avLst/>
        </a:prstGeom>
        <a:ln w="6350">
          <a:solidFill>
            <a:schemeClr val="accent6">
              <a:lumMod val="75000"/>
            </a:schemeClr>
          </a:solidFill>
          <a:prstDash val="sysDot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598884</xdr:colOff>
      <xdr:row>15</xdr:row>
      <xdr:rowOff>9525</xdr:rowOff>
    </xdr:from>
    <xdr:to>
      <xdr:col>21</xdr:col>
      <xdr:colOff>547687</xdr:colOff>
      <xdr:row>21</xdr:row>
      <xdr:rowOff>202406</xdr:rowOff>
    </xdr:to>
    <xdr:cxnSp macro="">
      <xdr:nvCxnSpPr>
        <xdr:cNvPr id="11" name="Conexão recta unidireccional 10"/>
        <xdr:cNvCxnSpPr>
          <a:endCxn id="7" idx="2"/>
        </xdr:cNvCxnSpPr>
      </xdr:nvCxnSpPr>
      <xdr:spPr>
        <a:xfrm flipH="1" flipV="1">
          <a:off x="14326790" y="2509838"/>
          <a:ext cx="925116" cy="1300162"/>
        </a:xfrm>
        <a:prstGeom prst="straightConnector1">
          <a:avLst/>
        </a:prstGeom>
        <a:ln w="6350">
          <a:solidFill>
            <a:schemeClr val="accent6">
              <a:lumMod val="75000"/>
            </a:schemeClr>
          </a:solidFill>
          <a:prstDash val="sysDot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595312</xdr:colOff>
      <xdr:row>19</xdr:row>
      <xdr:rowOff>11906</xdr:rowOff>
    </xdr:from>
    <xdr:to>
      <xdr:col>26</xdr:col>
      <xdr:colOff>0</xdr:colOff>
      <xdr:row>22</xdr:row>
      <xdr:rowOff>202406</xdr:rowOff>
    </xdr:to>
    <xdr:sp macro="" textlink="">
      <xdr:nvSpPr>
        <xdr:cNvPr id="29" name="Rectângulo arredondado 28"/>
        <xdr:cNvSpPr/>
      </xdr:nvSpPr>
      <xdr:spPr>
        <a:xfrm>
          <a:off x="17490281" y="3190875"/>
          <a:ext cx="881063" cy="833437"/>
        </a:xfrm>
        <a:prstGeom prst="roundRect">
          <a:avLst/>
        </a:prstGeom>
        <a:noFill/>
        <a:ln w="12700">
          <a:solidFill>
            <a:srgbClr val="FF0000"/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26</xdr:col>
      <xdr:colOff>69039</xdr:colOff>
      <xdr:row>19</xdr:row>
      <xdr:rowOff>9528</xdr:rowOff>
    </xdr:from>
    <xdr:to>
      <xdr:col>27</xdr:col>
      <xdr:colOff>23812</xdr:colOff>
      <xdr:row>22</xdr:row>
      <xdr:rowOff>200028</xdr:rowOff>
    </xdr:to>
    <xdr:sp macro="" textlink="">
      <xdr:nvSpPr>
        <xdr:cNvPr id="31" name="Rectângulo arredondado 30"/>
        <xdr:cNvSpPr/>
      </xdr:nvSpPr>
      <xdr:spPr>
        <a:xfrm>
          <a:off x="18440383" y="3188497"/>
          <a:ext cx="823929" cy="833437"/>
        </a:xfrm>
        <a:prstGeom prst="roundRect">
          <a:avLst/>
        </a:prstGeom>
        <a:noFill/>
        <a:ln w="12700">
          <a:solidFill>
            <a:srgbClr val="00B050"/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20</xdr:col>
      <xdr:colOff>33337</xdr:colOff>
      <xdr:row>21</xdr:row>
      <xdr:rowOff>211931</xdr:rowOff>
    </xdr:from>
    <xdr:to>
      <xdr:col>21</xdr:col>
      <xdr:colOff>0</xdr:colOff>
      <xdr:row>22</xdr:row>
      <xdr:rowOff>202406</xdr:rowOff>
    </xdr:to>
    <xdr:sp macro="" textlink="">
      <xdr:nvSpPr>
        <xdr:cNvPr id="34" name="Rectângulo arredondado 33"/>
        <xdr:cNvSpPr/>
      </xdr:nvSpPr>
      <xdr:spPr>
        <a:xfrm>
          <a:off x="13761243" y="3819525"/>
          <a:ext cx="942976" cy="204787"/>
        </a:xfrm>
        <a:prstGeom prst="roundRect">
          <a:avLst/>
        </a:prstGeom>
        <a:noFill/>
        <a:ln w="19050">
          <a:solidFill>
            <a:schemeClr val="accent6">
              <a:lumMod val="75000"/>
            </a:schemeClr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21</xdr:col>
      <xdr:colOff>19032</xdr:colOff>
      <xdr:row>21</xdr:row>
      <xdr:rowOff>209553</xdr:rowOff>
    </xdr:from>
    <xdr:to>
      <xdr:col>21</xdr:col>
      <xdr:colOff>962008</xdr:colOff>
      <xdr:row>22</xdr:row>
      <xdr:rowOff>200028</xdr:rowOff>
    </xdr:to>
    <xdr:sp macro="" textlink="">
      <xdr:nvSpPr>
        <xdr:cNvPr id="35" name="Rectângulo arredondado 34"/>
        <xdr:cNvSpPr/>
      </xdr:nvSpPr>
      <xdr:spPr>
        <a:xfrm>
          <a:off x="14723251" y="3817147"/>
          <a:ext cx="942976" cy="204787"/>
        </a:xfrm>
        <a:prstGeom prst="roundRect">
          <a:avLst/>
        </a:prstGeom>
        <a:noFill/>
        <a:ln w="19050">
          <a:solidFill>
            <a:schemeClr val="accent6">
              <a:lumMod val="75000"/>
            </a:schemeClr>
          </a:solidFill>
          <a:prstDash val="sysDot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19</xdr:col>
      <xdr:colOff>11907</xdr:colOff>
      <xdr:row>3</xdr:row>
      <xdr:rowOff>59531</xdr:rowOff>
    </xdr:from>
    <xdr:to>
      <xdr:col>24</xdr:col>
      <xdr:colOff>583406</xdr:colOff>
      <xdr:row>6</xdr:row>
      <xdr:rowOff>142876</xdr:rowOff>
    </xdr:to>
    <xdr:sp macro="" textlink="">
      <xdr:nvSpPr>
        <xdr:cNvPr id="6" name="TextBox 5"/>
        <xdr:cNvSpPr txBox="1"/>
      </xdr:nvSpPr>
      <xdr:spPr>
        <a:xfrm>
          <a:off x="12870657" y="559594"/>
          <a:ext cx="4607718" cy="58340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200"/>
            <a:t>o V parece ser o equivalente à matriz jacobiana mas em vez de se usar as coordenadas usa-se os deslocamentos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647701</xdr:colOff>
      <xdr:row>10</xdr:row>
      <xdr:rowOff>4763</xdr:rowOff>
    </xdr:from>
    <xdr:to>
      <xdr:col>6</xdr:col>
      <xdr:colOff>3</xdr:colOff>
      <xdr:row>10</xdr:row>
      <xdr:rowOff>152397</xdr:rowOff>
    </xdr:to>
    <xdr:sp macro="" textlink="">
      <xdr:nvSpPr>
        <xdr:cNvPr id="2" name="Left Brace 1"/>
        <xdr:cNvSpPr/>
      </xdr:nvSpPr>
      <xdr:spPr>
        <a:xfrm rot="16200000">
          <a:off x="2550323" y="321466"/>
          <a:ext cx="147634" cy="2790827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1430</xdr:colOff>
      <xdr:row>13</xdr:row>
      <xdr:rowOff>100011</xdr:rowOff>
    </xdr:from>
    <xdr:to>
      <xdr:col>6</xdr:col>
      <xdr:colOff>666750</xdr:colOff>
      <xdr:row>14</xdr:row>
      <xdr:rowOff>57149</xdr:rowOff>
    </xdr:to>
    <xdr:sp macro="" textlink="">
      <xdr:nvSpPr>
        <xdr:cNvPr id="3" name="Left Brace 2"/>
        <xdr:cNvSpPr/>
      </xdr:nvSpPr>
      <xdr:spPr>
        <a:xfrm rot="16200000">
          <a:off x="2903458" y="560308"/>
          <a:ext cx="119063" cy="3446620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9</xdr:col>
      <xdr:colOff>542925</xdr:colOff>
      <xdr:row>5</xdr:row>
      <xdr:rowOff>71437</xdr:rowOff>
    </xdr:from>
    <xdr:ext cx="1714500" cy="5544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6553200" y="881062"/>
              <a:ext cx="1714500" cy="5544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𝑢</m:t>
                    </m:r>
                    <m:d>
                      <m:dPr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  <m:r>
                          <a:rPr lang="pt-PT" sz="1100" b="0" i="1">
                            <a:latin typeface="Cambria Math"/>
                          </a:rPr>
                          <m:t>,</m:t>
                        </m:r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e>
                    </m:d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pt-PT" sz="1100" b="0" i="1">
                            <a:latin typeface="Cambria Math"/>
                          </a:rPr>
                          <m:t>𝑖</m:t>
                        </m:r>
                        <m:r>
                          <a:rPr lang="pt-PT" sz="1100" b="0" i="1">
                            <a:latin typeface="Cambria Math"/>
                          </a:rPr>
                          <m:t>=1</m:t>
                        </m:r>
                      </m:sub>
                      <m:sup>
                        <m:r>
                          <a:rPr lang="pt-PT" sz="1100" b="0" i="1">
                            <a:latin typeface="Cambria Math"/>
                          </a:rPr>
                          <m:t>𝑛</m:t>
                        </m:r>
                      </m:sup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𝑢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6553200" y="881062"/>
              <a:ext cx="1714500" cy="5544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𝑢(𝑥,𝑦)=∑24_(𝑖=1)^𝑛▒〖𝑁_𝑖 𝑢_𝑖 〗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9</xdr:col>
      <xdr:colOff>600075</xdr:colOff>
      <xdr:row>9</xdr:row>
      <xdr:rowOff>33337</xdr:rowOff>
    </xdr:from>
    <xdr:ext cx="1552574" cy="5544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6610350" y="1490662"/>
              <a:ext cx="1552574" cy="5544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𝑣</m:t>
                    </m:r>
                    <m:d>
                      <m:dPr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  <m:r>
                          <a:rPr lang="pt-PT" sz="1100" b="0" i="1">
                            <a:latin typeface="Cambria Math"/>
                          </a:rPr>
                          <m:t>,</m:t>
                        </m:r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e>
                    </m:d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pt-PT" sz="1100" b="0" i="1">
                            <a:latin typeface="Cambria Math"/>
                          </a:rPr>
                          <m:t>𝑖</m:t>
                        </m:r>
                        <m:r>
                          <a:rPr lang="pt-PT" sz="1100" b="0" i="1">
                            <a:latin typeface="Cambria Math"/>
                          </a:rPr>
                          <m:t>=1</m:t>
                        </m:r>
                      </m:sub>
                      <m:sup>
                        <m:r>
                          <a:rPr lang="pt-PT" sz="1100" b="0" i="1">
                            <a:latin typeface="Cambria Math"/>
                          </a:rPr>
                          <m:t>𝑛</m:t>
                        </m:r>
                      </m:sup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𝑣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6610350" y="1490662"/>
              <a:ext cx="1552574" cy="5544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b="0" i="0">
                  <a:latin typeface="Cambria Math"/>
                </a:rPr>
                <a:t>𝑣(𝑥,𝑦)=∑_(𝑖=1)^𝑛▒〖𝑁_𝑖 𝑣_𝑖 〗</a:t>
              </a:r>
              <a:endParaRPr lang="pt-PT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8"/>
  <sheetViews>
    <sheetView tabSelected="1" topLeftCell="A19" zoomScale="80" zoomScaleNormal="80" workbookViewId="0">
      <selection activeCell="X24" sqref="X24"/>
    </sheetView>
  </sheetViews>
  <sheetFormatPr defaultRowHeight="12.75"/>
  <cols>
    <col min="1" max="1" width="8.7109375" customWidth="1"/>
    <col min="2" max="2" width="9.85546875" customWidth="1"/>
    <col min="3" max="3" width="10" customWidth="1"/>
    <col min="4" max="4" width="10.42578125" customWidth="1"/>
    <col min="5" max="5" width="10.28515625" customWidth="1"/>
    <col min="6" max="6" width="11" customWidth="1"/>
    <col min="7" max="7" width="10.140625" customWidth="1"/>
    <col min="8" max="8" width="10.28515625" customWidth="1"/>
    <col min="9" max="9" width="9.42578125" customWidth="1"/>
    <col min="10" max="10" width="10.42578125" customWidth="1"/>
    <col min="11" max="11" width="9.42578125" customWidth="1"/>
    <col min="12" max="12" width="8.5703125" customWidth="1"/>
    <col min="13" max="13" width="9.5703125" customWidth="1"/>
    <col min="14" max="14" width="8.42578125" customWidth="1"/>
    <col min="15" max="15" width="5.7109375" customWidth="1"/>
    <col min="16" max="18" width="13.7109375" bestFit="1" customWidth="1"/>
    <col min="20" max="20" width="13" bestFit="1" customWidth="1"/>
    <col min="21" max="22" width="14.5703125" bestFit="1" customWidth="1"/>
    <col min="26" max="27" width="13" bestFit="1" customWidth="1"/>
    <col min="29" max="29" width="13.7109375" bestFit="1" customWidth="1"/>
  </cols>
  <sheetData>
    <row r="1" spans="1:26">
      <c r="A1" s="56" t="s">
        <v>49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26">
      <c r="A2" s="3" t="s">
        <v>2</v>
      </c>
      <c r="B2" s="58" t="s">
        <v>50</v>
      </c>
      <c r="C2" s="59"/>
      <c r="D2" s="59"/>
      <c r="E2" s="59"/>
      <c r="F2" s="59"/>
      <c r="G2" s="59"/>
      <c r="H2" s="59"/>
      <c r="I2" s="59"/>
      <c r="J2" s="60"/>
      <c r="K2" s="60"/>
      <c r="L2" s="60"/>
      <c r="M2" s="3" t="s">
        <v>3</v>
      </c>
      <c r="N2" s="59">
        <v>200500445</v>
      </c>
      <c r="O2" s="59"/>
      <c r="P2" s="59"/>
    </row>
    <row r="4" spans="1:26">
      <c r="Y4" s="29"/>
      <c r="Z4" s="34"/>
    </row>
    <row r="5" spans="1:26">
      <c r="Y5" s="29"/>
      <c r="Z5" s="34"/>
    </row>
    <row r="6" spans="1:26">
      <c r="Y6" s="29"/>
      <c r="Z6" s="34"/>
    </row>
    <row r="7" spans="1:26">
      <c r="Y7" s="29"/>
      <c r="Z7" s="34"/>
    </row>
    <row r="10" spans="1:26">
      <c r="Y10" s="1"/>
    </row>
    <row r="17" spans="1:28">
      <c r="Y17" s="1"/>
    </row>
    <row r="19" spans="1:28" ht="18">
      <c r="A19" s="55" t="s">
        <v>37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Z19" s="36" t="s">
        <v>11</v>
      </c>
      <c r="AA19" s="36" t="s">
        <v>12</v>
      </c>
    </row>
    <row r="20" spans="1:28" ht="17.25">
      <c r="A20" s="5"/>
      <c r="B20" s="5"/>
      <c r="C20" s="46" t="s">
        <v>95</v>
      </c>
      <c r="D20" s="5"/>
      <c r="E20" s="5"/>
      <c r="F20" s="5"/>
      <c r="G20" s="6"/>
      <c r="H20" s="6"/>
      <c r="I20" s="7" t="s">
        <v>6</v>
      </c>
      <c r="J20" s="5"/>
      <c r="K20" s="5"/>
      <c r="L20" s="53" t="s">
        <v>5</v>
      </c>
      <c r="M20" s="53"/>
      <c r="N20" s="53"/>
      <c r="O20" s="53"/>
      <c r="P20" s="53"/>
      <c r="Q20" s="53"/>
      <c r="R20" s="5"/>
      <c r="S20" s="5"/>
      <c r="T20" s="5"/>
      <c r="U20" s="5"/>
      <c r="V20" s="5"/>
      <c r="W20" s="5"/>
      <c r="Y20" s="36" t="s">
        <v>87</v>
      </c>
      <c r="Z20">
        <f>P23</f>
        <v>1.339301951671478E-8</v>
      </c>
      <c r="AA20">
        <f>Q23</f>
        <v>-3.491273634341494E-23</v>
      </c>
    </row>
    <row r="21" spans="1:28" ht="17.25">
      <c r="A21" s="16" t="s">
        <v>4</v>
      </c>
      <c r="B21" s="16"/>
      <c r="C21" s="16"/>
      <c r="D21" s="16"/>
      <c r="E21" s="16"/>
      <c r="G21" s="8"/>
      <c r="H21" s="10" t="s">
        <v>13</v>
      </c>
      <c r="I21" s="10" t="s">
        <v>14</v>
      </c>
      <c r="J21" s="4"/>
      <c r="L21" s="9" t="s">
        <v>10</v>
      </c>
      <c r="M21" s="9" t="s">
        <v>7</v>
      </c>
      <c r="N21" s="9" t="s">
        <v>8</v>
      </c>
      <c r="O21" s="9"/>
      <c r="P21" s="9" t="s">
        <v>11</v>
      </c>
      <c r="Q21" s="9" t="s">
        <v>12</v>
      </c>
      <c r="T21" s="48" t="s">
        <v>43</v>
      </c>
      <c r="U21" s="49"/>
      <c r="V21" s="49"/>
      <c r="Y21" s="36" t="s">
        <v>88</v>
      </c>
      <c r="Z21">
        <f>P24</f>
        <v>1.7433464056893271E-8</v>
      </c>
      <c r="AA21">
        <f>Q24</f>
        <v>9.1779620181436007E-23</v>
      </c>
    </row>
    <row r="22" spans="1:28" ht="17.25">
      <c r="A22" s="8"/>
      <c r="B22" s="9">
        <v>1</v>
      </c>
      <c r="C22" s="9" t="s">
        <v>7</v>
      </c>
      <c r="D22" s="9" t="s">
        <v>8</v>
      </c>
      <c r="E22" s="9" t="s">
        <v>9</v>
      </c>
      <c r="G22" s="8"/>
      <c r="H22" s="15">
        <v>0.4</v>
      </c>
      <c r="I22" s="15">
        <v>0.2</v>
      </c>
      <c r="J22" s="4"/>
      <c r="L22" s="12">
        <v>1</v>
      </c>
      <c r="M22" s="13">
        <v>0</v>
      </c>
      <c r="N22" s="13">
        <v>0</v>
      </c>
      <c r="O22" s="14"/>
      <c r="P22" s="14">
        <v>-3.9538458261945372E-23</v>
      </c>
      <c r="Q22" s="14">
        <v>-1.1739268414912961E-23</v>
      </c>
      <c r="T22" s="50"/>
      <c r="U22" s="50" t="s">
        <v>18</v>
      </c>
      <c r="V22" s="50" t="s">
        <v>19</v>
      </c>
      <c r="Y22" s="36" t="s">
        <v>89</v>
      </c>
      <c r="Z22">
        <f>P27</f>
        <v>9.0723823705067359E-9</v>
      </c>
      <c r="AA22">
        <f>Q27</f>
        <v>-5.4394675801276642E-10</v>
      </c>
    </row>
    <row r="23" spans="1:28" ht="17.25">
      <c r="A23" s="8" t="s">
        <v>39</v>
      </c>
      <c r="B23" s="11">
        <v>1</v>
      </c>
      <c r="C23" s="32">
        <f>M23</f>
        <v>0.5</v>
      </c>
      <c r="D23" s="32">
        <f>N23</f>
        <v>0</v>
      </c>
      <c r="E23" s="11">
        <f>C23*D23</f>
        <v>0</v>
      </c>
      <c r="L23" s="12">
        <v>2</v>
      </c>
      <c r="M23" s="13">
        <v>0.5</v>
      </c>
      <c r="N23" s="13">
        <v>0</v>
      </c>
      <c r="O23" s="14"/>
      <c r="P23" s="14">
        <v>1.339301951671478E-8</v>
      </c>
      <c r="Q23" s="14">
        <v>-3.491273634341494E-23</v>
      </c>
      <c r="T23" s="50" t="s">
        <v>21</v>
      </c>
      <c r="U23" s="51">
        <f>Z26+Z27+Z28+Z29</f>
        <v>1.0832474188179675E-8</v>
      </c>
      <c r="V23" s="51">
        <f>AB26+AB27+AB28+AB29</f>
        <v>-3.6748067853226048E-10</v>
      </c>
      <c r="Y23" s="36" t="s">
        <v>90</v>
      </c>
      <c r="Z23">
        <f>P26</f>
        <v>9.3902492693931792E-9</v>
      </c>
      <c r="AA23">
        <f>Q26</f>
        <v>-2.6966741767556859E-9</v>
      </c>
    </row>
    <row r="24" spans="1:28" ht="17.25">
      <c r="A24" s="8" t="s">
        <v>40</v>
      </c>
      <c r="B24" s="11">
        <v>1</v>
      </c>
      <c r="C24" s="32">
        <f>M24</f>
        <v>1</v>
      </c>
      <c r="D24" s="32">
        <f>N24</f>
        <v>0</v>
      </c>
      <c r="E24" s="11">
        <f>C24*D24</f>
        <v>0</v>
      </c>
      <c r="G24" s="16" t="s">
        <v>15</v>
      </c>
      <c r="H24" s="16"/>
      <c r="I24" s="16"/>
      <c r="L24" s="12">
        <v>3</v>
      </c>
      <c r="M24" s="13">
        <v>1</v>
      </c>
      <c r="N24" s="13">
        <v>0</v>
      </c>
      <c r="O24" s="14"/>
      <c r="P24" s="14">
        <v>1.7433464056893271E-8</v>
      </c>
      <c r="Q24" s="14">
        <v>9.1779620181436007E-23</v>
      </c>
      <c r="T24" s="50" t="s">
        <v>23</v>
      </c>
      <c r="U24" s="51">
        <f t="array" ref="U24">MMULT(H31:K31,Z20:Z23)</f>
        <v>7.7964561269623133E-9</v>
      </c>
      <c r="V24" s="51">
        <f t="array" ref="V24">MMULT(H31:K31,AA20:AA23)</f>
        <v>3.8795212763990104E-9</v>
      </c>
    </row>
    <row r="25" spans="1:28" ht="17.25">
      <c r="A25" s="8" t="s">
        <v>41</v>
      </c>
      <c r="B25" s="11">
        <v>1</v>
      </c>
      <c r="C25" s="32">
        <f>M27</f>
        <v>0.70710678118654746</v>
      </c>
      <c r="D25" s="32">
        <f>N27</f>
        <v>0.70710678118654746</v>
      </c>
      <c r="E25" s="11">
        <f>C25*D25</f>
        <v>0.49999999999999989</v>
      </c>
      <c r="G25" s="14">
        <v>226373626373.62637</v>
      </c>
      <c r="H25" s="14">
        <v>67912087912.087906</v>
      </c>
      <c r="I25" s="14">
        <v>0</v>
      </c>
      <c r="L25" s="12">
        <v>4</v>
      </c>
      <c r="M25" s="13">
        <v>0</v>
      </c>
      <c r="N25" s="13">
        <v>0.5</v>
      </c>
      <c r="O25" s="14"/>
      <c r="P25" s="14">
        <v>-1.2742494180200377E-23</v>
      </c>
      <c r="Q25" s="14">
        <v>-5.0690253681301078E-9</v>
      </c>
      <c r="T25" s="50" t="s">
        <v>24</v>
      </c>
      <c r="U25" s="51">
        <f t="array" ref="U25">MMULT(H32:K32,Z20:Z23)</f>
        <v>-8.0403848199785473E-9</v>
      </c>
      <c r="V25" s="51">
        <f t="array" ref="V25">MMULT(H32:K32,AA20:AA23)</f>
        <v>-6.7263933410882942E-9</v>
      </c>
      <c r="Z25" s="36" t="s">
        <v>18</v>
      </c>
      <c r="AB25" s="36" t="s">
        <v>19</v>
      </c>
    </row>
    <row r="26" spans="1:28" ht="15">
      <c r="A26" s="8" t="s">
        <v>42</v>
      </c>
      <c r="B26" s="11">
        <v>1</v>
      </c>
      <c r="C26" s="32">
        <f>M26</f>
        <v>0.35355339059327373</v>
      </c>
      <c r="D26" s="32">
        <f>N26</f>
        <v>0.35355339059327373</v>
      </c>
      <c r="E26" s="11">
        <f>C26*D26</f>
        <v>0.12499999999999997</v>
      </c>
      <c r="G26" s="14">
        <v>67912087912.087906</v>
      </c>
      <c r="H26" s="14">
        <v>226373626373.62637</v>
      </c>
      <c r="I26" s="14">
        <v>0</v>
      </c>
      <c r="L26" s="12">
        <v>5</v>
      </c>
      <c r="M26" s="13">
        <v>0.35355339059327373</v>
      </c>
      <c r="N26" s="13">
        <v>0.35355339059327373</v>
      </c>
      <c r="O26" s="14"/>
      <c r="P26" s="14">
        <v>9.3902492693931792E-9</v>
      </c>
      <c r="Q26" s="14">
        <v>-2.6966741767556859E-9</v>
      </c>
      <c r="T26" s="5"/>
      <c r="U26" s="52" t="s">
        <v>102</v>
      </c>
      <c r="V26" s="5" t="s">
        <v>103</v>
      </c>
      <c r="W26" s="5"/>
      <c r="Y26" s="36" t="s">
        <v>74</v>
      </c>
      <c r="Z26" s="34">
        <f>Z20*H30</f>
        <v>7.2716559074423897E-9</v>
      </c>
      <c r="AA26" s="36" t="s">
        <v>77</v>
      </c>
      <c r="AB26" s="34">
        <f>AA20*H30</f>
        <v>-1.8955651125553302E-23</v>
      </c>
    </row>
    <row r="27" spans="1:28" ht="15">
      <c r="G27" s="14">
        <v>0</v>
      </c>
      <c r="H27" s="14">
        <v>0</v>
      </c>
      <c r="I27" s="14">
        <v>79230769230.769226</v>
      </c>
      <c r="L27" s="12">
        <v>6</v>
      </c>
      <c r="M27" s="13">
        <v>0.70710678118654746</v>
      </c>
      <c r="N27" s="13">
        <v>0.70710678118654746</v>
      </c>
      <c r="O27" s="14"/>
      <c r="P27" s="14">
        <v>9.0723823705067359E-9</v>
      </c>
      <c r="Q27" s="14">
        <v>-5.4394675801276642E-10</v>
      </c>
      <c r="R27" s="5"/>
      <c r="S27" s="5"/>
      <c r="T27" s="5"/>
      <c r="U27" s="5"/>
      <c r="V27" s="5"/>
      <c r="W27" s="5"/>
      <c r="Y27" s="36" t="s">
        <v>80</v>
      </c>
      <c r="Z27" s="34">
        <f>Z21*I30</f>
        <v>-1.2460021473004027E-9</v>
      </c>
      <c r="AA27" s="36" t="s">
        <v>81</v>
      </c>
      <c r="AB27" s="34">
        <f>AA21*I30</f>
        <v>-6.5596604008981865E-24</v>
      </c>
    </row>
    <row r="28" spans="1:28" ht="15">
      <c r="A28" s="53"/>
      <c r="B28" s="53"/>
      <c r="C28" s="53"/>
      <c r="D28" s="53"/>
      <c r="E28" s="53"/>
      <c r="G28" s="16"/>
      <c r="H28" s="16"/>
      <c r="I28" s="16"/>
      <c r="J28" s="16"/>
      <c r="K28" s="16"/>
      <c r="L28" s="12">
        <v>7</v>
      </c>
      <c r="M28" s="13">
        <v>0</v>
      </c>
      <c r="N28" s="13">
        <v>1</v>
      </c>
      <c r="O28" s="14"/>
      <c r="P28" s="14">
        <v>2.7562722664892061E-26</v>
      </c>
      <c r="Q28" s="14">
        <v>-8.4812160558061447E-9</v>
      </c>
      <c r="R28" s="5"/>
      <c r="S28" s="27" t="s">
        <v>44</v>
      </c>
      <c r="T28" s="17"/>
      <c r="U28" s="5"/>
      <c r="V28" s="27" t="s">
        <v>44</v>
      </c>
      <c r="W28" s="17"/>
      <c r="Y28" s="36" t="s">
        <v>75</v>
      </c>
      <c r="Z28" s="34">
        <f>Z23*J30</f>
        <v>3.4891619203784175E-10</v>
      </c>
      <c r="AA28" s="36" t="s">
        <v>78</v>
      </c>
      <c r="AB28" s="34">
        <f>AA23*J30</f>
        <v>-1.0020109774798128E-10</v>
      </c>
    </row>
    <row r="29" spans="1:28" ht="15">
      <c r="A29" s="10" t="s">
        <v>16</v>
      </c>
      <c r="B29" s="9">
        <v>1</v>
      </c>
      <c r="C29" s="9" t="s">
        <v>0</v>
      </c>
      <c r="D29" s="9" t="s">
        <v>1</v>
      </c>
      <c r="E29" s="9" t="s">
        <v>17</v>
      </c>
      <c r="G29" s="8"/>
      <c r="H29" s="18">
        <v>1</v>
      </c>
      <c r="I29" s="18">
        <v>2</v>
      </c>
      <c r="J29" s="18">
        <v>3</v>
      </c>
      <c r="K29" s="18">
        <v>4</v>
      </c>
      <c r="R29" s="5"/>
      <c r="S29" s="10"/>
      <c r="T29" s="20" t="s">
        <v>26</v>
      </c>
      <c r="U29" s="5"/>
      <c r="V29" s="10"/>
      <c r="W29" s="10" t="s">
        <v>32</v>
      </c>
      <c r="Y29" s="36" t="s">
        <v>76</v>
      </c>
      <c r="Z29" s="34">
        <f>Z22*K30</f>
        <v>4.4579042359998451E-9</v>
      </c>
      <c r="AA29" s="36" t="s">
        <v>79</v>
      </c>
      <c r="AB29" s="34">
        <f>AA22*K30</f>
        <v>-2.6727958078425368E-10</v>
      </c>
    </row>
    <row r="30" spans="1:28" ht="17.25">
      <c r="A30" s="10" t="s">
        <v>16</v>
      </c>
      <c r="B30" s="11">
        <v>1</v>
      </c>
      <c r="C30" s="32">
        <f>H22</f>
        <v>0.4</v>
      </c>
      <c r="D30" s="32">
        <f>I22</f>
        <v>0.2</v>
      </c>
      <c r="E30" s="11">
        <f>C30*D30</f>
        <v>8.0000000000000016E-2</v>
      </c>
      <c r="F30" s="1"/>
      <c r="G30" s="10" t="s">
        <v>25</v>
      </c>
      <c r="H30" s="11">
        <f t="array" ref="H30:K32">MMULT(B30:E32,MINVERSE(B23:E26))</f>
        <v>0.54294372515228584</v>
      </c>
      <c r="I30" s="11">
        <v>-7.1471862576142908E-2</v>
      </c>
      <c r="J30" s="11">
        <v>3.7157287525381055E-2</v>
      </c>
      <c r="K30" s="11">
        <v>0.49137084989847601</v>
      </c>
      <c r="M30" s="1"/>
      <c r="R30" s="5"/>
      <c r="S30" s="19" t="s">
        <v>28</v>
      </c>
      <c r="T30" s="11">
        <f>U24</f>
        <v>7.7964561269623133E-9</v>
      </c>
      <c r="U30" s="47" t="s">
        <v>97</v>
      </c>
      <c r="V30" s="19" t="s">
        <v>33</v>
      </c>
      <c r="W30" s="11">
        <f t="array" ref="W30:W32">MMULT(G25:I27,T30:T32)</f>
        <v>1308.1086304120658</v>
      </c>
    </row>
    <row r="31" spans="1:28" ht="17.25">
      <c r="A31" s="10" t="s">
        <v>20</v>
      </c>
      <c r="B31" s="11">
        <v>0</v>
      </c>
      <c r="C31" s="32">
        <v>1</v>
      </c>
      <c r="D31" s="32">
        <v>0</v>
      </c>
      <c r="E31" s="11">
        <f>I22</f>
        <v>0.2</v>
      </c>
      <c r="F31" s="4"/>
      <c r="G31" s="10" t="s">
        <v>27</v>
      </c>
      <c r="H31" s="11">
        <v>-0.39999999999999947</v>
      </c>
      <c r="I31" s="11">
        <v>1.1999999999999997</v>
      </c>
      <c r="J31" s="11">
        <v>0.80000000000000027</v>
      </c>
      <c r="K31" s="11">
        <v>-1.6000000000000005</v>
      </c>
      <c r="R31" s="5"/>
      <c r="S31" s="19" t="s">
        <v>30</v>
      </c>
      <c r="T31" s="11">
        <f>V25</f>
        <v>-6.7263933410882942E-9</v>
      </c>
      <c r="U31" s="47" t="s">
        <v>98</v>
      </c>
      <c r="V31" s="19" t="s">
        <v>34</v>
      </c>
      <c r="W31" s="11">
        <v>-993.20443914056898</v>
      </c>
    </row>
    <row r="32" spans="1:28" ht="19.5">
      <c r="A32" s="10" t="s">
        <v>22</v>
      </c>
      <c r="B32" s="11">
        <v>0</v>
      </c>
      <c r="C32" s="32">
        <v>0</v>
      </c>
      <c r="D32" s="32">
        <v>1</v>
      </c>
      <c r="E32" s="11">
        <f>H22</f>
        <v>0.4</v>
      </c>
      <c r="F32" s="1"/>
      <c r="G32" s="10" t="s">
        <v>29</v>
      </c>
      <c r="H32" s="11">
        <v>-3.2852813742385703</v>
      </c>
      <c r="I32" s="11">
        <v>0.64264068711928513</v>
      </c>
      <c r="J32" s="11">
        <v>0.18578643762690539</v>
      </c>
      <c r="K32" s="11">
        <v>2.4568542494923795</v>
      </c>
      <c r="S32" s="19" t="s">
        <v>31</v>
      </c>
      <c r="T32" s="11">
        <f>V24+U25</f>
        <v>-4.1608635435795369E-9</v>
      </c>
      <c r="U32" s="42" t="s">
        <v>100</v>
      </c>
      <c r="V32" s="19" t="s">
        <v>35</v>
      </c>
      <c r="W32" s="11">
        <v>-329.66841922207101</v>
      </c>
    </row>
    <row r="33" spans="1:28" ht="16.5">
      <c r="A33" s="5"/>
      <c r="B33" s="5"/>
      <c r="C33" s="42" t="s">
        <v>91</v>
      </c>
      <c r="D33" s="5"/>
      <c r="E33" s="5"/>
      <c r="I33" s="41" t="s">
        <v>92</v>
      </c>
      <c r="T33" s="5"/>
      <c r="U33" s="42" t="s">
        <v>99</v>
      </c>
      <c r="V33" s="5"/>
      <c r="W33" s="42" t="s">
        <v>101</v>
      </c>
    </row>
    <row r="34" spans="1:28" ht="18">
      <c r="A34" s="55" t="s">
        <v>38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</row>
    <row r="35" spans="1:28" ht="14.25">
      <c r="A35" s="21"/>
      <c r="B35" s="21"/>
      <c r="C35" s="21"/>
      <c r="D35" s="21"/>
      <c r="E35" s="21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1"/>
      <c r="W35" s="21"/>
    </row>
    <row r="36" spans="1:28" ht="15">
      <c r="A36" s="23" t="s">
        <v>36</v>
      </c>
      <c r="B36" s="23"/>
      <c r="C36" s="23"/>
      <c r="D36" s="23"/>
      <c r="E36" s="23"/>
      <c r="F36" s="23"/>
      <c r="G36" s="23"/>
      <c r="H36" s="23"/>
      <c r="I36" s="23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1"/>
      <c r="Z36" s="34"/>
      <c r="AA36" s="34"/>
      <c r="AB36" s="34"/>
    </row>
    <row r="37" spans="1:28" ht="15">
      <c r="A37" s="24"/>
      <c r="B37" s="25">
        <v>11</v>
      </c>
      <c r="C37" s="25">
        <v>12</v>
      </c>
      <c r="D37" s="25">
        <v>21</v>
      </c>
      <c r="E37" s="25">
        <v>22</v>
      </c>
      <c r="F37" s="25">
        <v>31</v>
      </c>
      <c r="G37" s="25">
        <v>32</v>
      </c>
      <c r="H37" s="25">
        <v>41</v>
      </c>
      <c r="I37" s="25">
        <v>42</v>
      </c>
      <c r="K37" s="22"/>
      <c r="L37" s="44" t="s">
        <v>84</v>
      </c>
      <c r="M37" s="45">
        <v>0</v>
      </c>
      <c r="N37" s="22"/>
      <c r="O37" s="22"/>
      <c r="P37" s="22"/>
      <c r="Q37" s="22"/>
      <c r="R37" s="22"/>
      <c r="S37" s="22"/>
      <c r="T37" s="22"/>
      <c r="U37" s="22"/>
      <c r="V37" s="43"/>
      <c r="W37" s="22"/>
      <c r="Z37" s="34"/>
      <c r="AA37" s="34"/>
      <c r="AB37" s="34"/>
    </row>
    <row r="38" spans="1:28" ht="16.5">
      <c r="A38" s="26">
        <v>1</v>
      </c>
      <c r="B38" s="37">
        <f>H31</f>
        <v>-0.39999999999999947</v>
      </c>
      <c r="C38" s="37">
        <v>0</v>
      </c>
      <c r="D38" s="38">
        <f>I31</f>
        <v>1.1999999999999997</v>
      </c>
      <c r="E38" s="39">
        <v>0</v>
      </c>
      <c r="F38" s="38">
        <f>J31</f>
        <v>0.80000000000000027</v>
      </c>
      <c r="G38" s="39">
        <v>0</v>
      </c>
      <c r="H38" s="38">
        <f>K31</f>
        <v>-1.6000000000000005</v>
      </c>
      <c r="I38" s="39">
        <v>0</v>
      </c>
      <c r="J38" s="40" t="s">
        <v>93</v>
      </c>
      <c r="K38" s="22"/>
      <c r="L38" s="45">
        <v>0</v>
      </c>
      <c r="M38" s="44" t="s">
        <v>85</v>
      </c>
      <c r="N38" s="43" t="s">
        <v>94</v>
      </c>
      <c r="O38" s="22"/>
      <c r="P38" s="22"/>
      <c r="Q38" s="22"/>
      <c r="R38" s="22"/>
      <c r="S38" s="21"/>
      <c r="T38" s="21"/>
      <c r="U38" s="21"/>
      <c r="V38" s="21"/>
      <c r="W38" s="21"/>
      <c r="Z38" s="34"/>
      <c r="AA38" s="34"/>
      <c r="AB38" s="34"/>
    </row>
    <row r="39" spans="1:28" ht="16.5">
      <c r="A39" s="26">
        <v>2</v>
      </c>
      <c r="B39" s="37">
        <v>0</v>
      </c>
      <c r="C39" s="37">
        <f>H32</f>
        <v>-3.2852813742385703</v>
      </c>
      <c r="D39" s="38">
        <v>0</v>
      </c>
      <c r="E39" s="39">
        <f>I32</f>
        <v>0.64264068711928513</v>
      </c>
      <c r="F39" s="38">
        <v>0</v>
      </c>
      <c r="G39" s="39">
        <f>J32</f>
        <v>0.18578643762690539</v>
      </c>
      <c r="H39" s="38">
        <v>0</v>
      </c>
      <c r="I39" s="39">
        <f>K32</f>
        <v>2.4568542494923795</v>
      </c>
      <c r="J39" s="40" t="s">
        <v>96</v>
      </c>
      <c r="K39" s="22"/>
      <c r="L39" s="44" t="s">
        <v>85</v>
      </c>
      <c r="M39" s="44" t="s">
        <v>84</v>
      </c>
      <c r="N39" s="22"/>
      <c r="O39" s="22"/>
      <c r="P39" s="22"/>
      <c r="Q39" s="22"/>
      <c r="R39" s="22"/>
      <c r="S39" s="21"/>
      <c r="T39" s="21"/>
      <c r="U39" s="21"/>
      <c r="V39" s="21"/>
      <c r="W39" s="21"/>
    </row>
    <row r="40" spans="1:28" ht="15">
      <c r="A40" s="26">
        <v>3</v>
      </c>
      <c r="B40" s="37">
        <f>C39</f>
        <v>-3.2852813742385703</v>
      </c>
      <c r="C40" s="37">
        <f>B38</f>
        <v>-0.39999999999999947</v>
      </c>
      <c r="D40" s="38">
        <f>E39</f>
        <v>0.64264068711928513</v>
      </c>
      <c r="E40" s="39">
        <f>D39</f>
        <v>0</v>
      </c>
      <c r="F40" s="38">
        <f>G39</f>
        <v>0.18578643762690539</v>
      </c>
      <c r="G40" s="39">
        <f>F39</f>
        <v>0</v>
      </c>
      <c r="H40" s="38">
        <f>I39</f>
        <v>2.4568542494923795</v>
      </c>
      <c r="I40" s="39">
        <f>H39</f>
        <v>0</v>
      </c>
      <c r="K40" s="22"/>
      <c r="L40" s="22"/>
      <c r="M40" s="22"/>
      <c r="N40" s="22"/>
      <c r="O40" s="22"/>
      <c r="P40" s="22"/>
      <c r="Q40" s="22"/>
      <c r="R40" s="22"/>
      <c r="S40" s="21"/>
      <c r="T40" s="21"/>
      <c r="U40" s="21"/>
      <c r="V40" s="21"/>
      <c r="W40" s="21"/>
    </row>
    <row r="41" spans="1:28" ht="14.25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2"/>
      <c r="L41" s="22"/>
      <c r="M41" s="22"/>
      <c r="N41" s="22"/>
      <c r="O41" s="22"/>
      <c r="P41" s="22"/>
      <c r="Q41" s="22"/>
      <c r="R41" s="22"/>
      <c r="S41" s="21"/>
      <c r="T41" s="21"/>
      <c r="U41" s="21"/>
      <c r="V41" s="21"/>
      <c r="W41" s="21"/>
      <c r="Y41" s="1"/>
    </row>
    <row r="42" spans="1:28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</row>
    <row r="43" spans="1:28" ht="15">
      <c r="A43" s="28" t="s">
        <v>45</v>
      </c>
      <c r="B43" s="23"/>
      <c r="C43" s="23"/>
      <c r="D43" s="23"/>
      <c r="E43" s="23"/>
      <c r="F43" s="23"/>
      <c r="G43" s="23"/>
      <c r="H43" s="23"/>
      <c r="I43" s="23"/>
      <c r="K43" s="22"/>
      <c r="L43" s="22"/>
      <c r="M43" s="22"/>
      <c r="N43" s="22"/>
      <c r="O43" s="22"/>
      <c r="P43" s="22"/>
      <c r="Q43" s="22"/>
      <c r="R43" s="22"/>
      <c r="S43" s="21"/>
      <c r="T43" s="21"/>
      <c r="U43" s="21"/>
      <c r="V43" s="21"/>
      <c r="W43" s="21"/>
    </row>
    <row r="44" spans="1:28" ht="15">
      <c r="A44" s="24"/>
      <c r="B44" s="25">
        <v>11</v>
      </c>
      <c r="C44" s="25">
        <v>12</v>
      </c>
      <c r="D44" s="25">
        <v>21</v>
      </c>
      <c r="E44" s="25">
        <v>22</v>
      </c>
      <c r="F44" s="25">
        <v>31</v>
      </c>
      <c r="G44" s="25">
        <v>32</v>
      </c>
      <c r="H44" s="25">
        <v>41</v>
      </c>
      <c r="I44" s="25">
        <v>42</v>
      </c>
      <c r="K44" s="22"/>
      <c r="L44" s="22"/>
      <c r="M44" s="22"/>
      <c r="N44" s="22"/>
      <c r="O44" s="22"/>
      <c r="P44" s="22"/>
      <c r="Q44" s="22"/>
      <c r="R44" s="22"/>
      <c r="S44" s="21"/>
      <c r="T44" s="21"/>
      <c r="U44" s="21"/>
      <c r="V44" s="21"/>
      <c r="W44" s="21"/>
    </row>
    <row r="45" spans="1:28" ht="15">
      <c r="A45" s="25">
        <v>11</v>
      </c>
      <c r="B45" s="11">
        <f t="array" ref="B45:I52">MMULT(MMULT(TRANSPOSE(B38:I40),G25:I27),B38:I40)</f>
        <v>891363312462.58276</v>
      </c>
      <c r="C45" s="11">
        <v>193362275169.46985</v>
      </c>
      <c r="D45" s="11">
        <v>-275935736360.30127</v>
      </c>
      <c r="E45" s="11">
        <v>-17457228335.811764</v>
      </c>
      <c r="F45" s="11">
        <v>-120798910040.74979</v>
      </c>
      <c r="G45" s="11">
        <v>-5046857953.9968071</v>
      </c>
      <c r="H45" s="11">
        <v>-494628666061.53162</v>
      </c>
      <c r="I45" s="11">
        <v>-66740040711.485199</v>
      </c>
      <c r="K45" s="22"/>
      <c r="L45" s="22"/>
      <c r="M45" s="22"/>
      <c r="N45" s="22"/>
      <c r="O45" s="22"/>
      <c r="P45" s="22"/>
      <c r="Q45" s="22"/>
      <c r="R45" s="22"/>
      <c r="S45" s="21"/>
      <c r="T45" s="21"/>
      <c r="U45" s="21"/>
      <c r="V45" s="21"/>
      <c r="W45" s="21"/>
    </row>
    <row r="46" spans="1:28" ht="15">
      <c r="A46" s="25">
        <v>12</v>
      </c>
      <c r="B46" s="11">
        <v>193362275169.46985</v>
      </c>
      <c r="C46" s="11">
        <v>2455944158056.3589</v>
      </c>
      <c r="D46" s="11">
        <v>-288099147395.66199</v>
      </c>
      <c r="E46" s="11">
        <v>-477932559145.60217</v>
      </c>
      <c r="F46" s="11">
        <v>-184376254948.91748</v>
      </c>
      <c r="G46" s="11">
        <v>-138169570289.11261</v>
      </c>
      <c r="H46" s="11">
        <v>279113127175.10962</v>
      </c>
      <c r="I46" s="11">
        <v>-1827165105544.7212</v>
      </c>
      <c r="R46" s="21"/>
      <c r="S46" s="21"/>
      <c r="T46" s="21"/>
      <c r="U46" s="21"/>
      <c r="V46" s="21"/>
      <c r="W46" s="21"/>
    </row>
    <row r="47" spans="1:28" ht="15">
      <c r="A47" s="25">
        <v>21</v>
      </c>
      <c r="B47" s="11">
        <v>-275935736360.30127</v>
      </c>
      <c r="C47" s="11">
        <v>-288099147395.66199</v>
      </c>
      <c r="D47" s="11">
        <v>358699303849.05121</v>
      </c>
      <c r="E47" s="11">
        <v>52371685007.435349</v>
      </c>
      <c r="F47" s="11">
        <v>226778353753.452</v>
      </c>
      <c r="G47" s="11">
        <v>15140573861.990438</v>
      </c>
      <c r="H47" s="11">
        <v>-309541921242.2019</v>
      </c>
      <c r="I47" s="11">
        <v>200220122134.45581</v>
      </c>
      <c r="R47" s="21"/>
      <c r="S47" s="21"/>
      <c r="T47" s="21"/>
      <c r="U47" s="21"/>
      <c r="V47" s="21"/>
      <c r="W47" s="21"/>
    </row>
    <row r="48" spans="1:28" ht="15">
      <c r="A48" s="25">
        <v>22</v>
      </c>
      <c r="B48" s="11">
        <v>-17457228335.811768</v>
      </c>
      <c r="C48" s="11">
        <v>-477932559145.60223</v>
      </c>
      <c r="D48" s="11">
        <v>52371685007.435356</v>
      </c>
      <c r="E48" s="11">
        <v>93489376774.369522</v>
      </c>
      <c r="F48" s="11">
        <v>34914456671.623589</v>
      </c>
      <c r="G48" s="11">
        <v>27027635527.916187</v>
      </c>
      <c r="H48" s="11">
        <v>-69828913343.247177</v>
      </c>
      <c r="I48" s="11">
        <v>357415546843.31647</v>
      </c>
      <c r="R48" s="21"/>
      <c r="S48" s="21"/>
      <c r="T48" s="21"/>
      <c r="U48" s="21"/>
      <c r="V48" s="21"/>
      <c r="W48" s="21"/>
    </row>
    <row r="49" spans="1:28" ht="17.25">
      <c r="A49" s="25">
        <v>31</v>
      </c>
      <c r="B49" s="11">
        <v>-120798910040.74979</v>
      </c>
      <c r="C49" s="11">
        <v>-184376254948.91748</v>
      </c>
      <c r="D49" s="11">
        <v>226778353753.452</v>
      </c>
      <c r="E49" s="11">
        <v>34914456671.623589</v>
      </c>
      <c r="F49" s="11">
        <v>147613897680.52704</v>
      </c>
      <c r="G49" s="11">
        <v>10093715907.993631</v>
      </c>
      <c r="H49" s="11">
        <v>-253593341393.22928</v>
      </c>
      <c r="I49" s="11">
        <v>133480081422.97063</v>
      </c>
      <c r="J49" s="41"/>
      <c r="R49" s="21"/>
      <c r="S49" s="21"/>
      <c r="T49" s="21"/>
      <c r="U49" s="21"/>
      <c r="V49" s="21"/>
      <c r="W49" s="21"/>
    </row>
    <row r="50" spans="1:28" ht="15">
      <c r="A50" s="25">
        <v>32</v>
      </c>
      <c r="B50" s="11">
        <v>-5046857953.9968071</v>
      </c>
      <c r="C50" s="11">
        <v>-138169570289.11261</v>
      </c>
      <c r="D50" s="11">
        <v>15140573861.990438</v>
      </c>
      <c r="E50" s="11">
        <v>27027635527.916187</v>
      </c>
      <c r="F50" s="11">
        <v>10093715907.993631</v>
      </c>
      <c r="G50" s="11">
        <v>7813648004.0173378</v>
      </c>
      <c r="H50" s="11">
        <v>-20187431815.987263</v>
      </c>
      <c r="I50" s="11">
        <v>103328286757.17908</v>
      </c>
      <c r="R50" s="21"/>
      <c r="S50" s="21"/>
      <c r="T50" s="21"/>
      <c r="U50" s="21"/>
      <c r="V50" s="21"/>
      <c r="W50" s="21"/>
    </row>
    <row r="51" spans="1:28" ht="15">
      <c r="A51" s="25">
        <v>41</v>
      </c>
      <c r="B51" s="11">
        <v>-494628666061.53162</v>
      </c>
      <c r="C51" s="11">
        <v>279113127175.10962</v>
      </c>
      <c r="D51" s="11">
        <v>-309541921242.2019</v>
      </c>
      <c r="E51" s="11">
        <v>-69828913343.247177</v>
      </c>
      <c r="F51" s="11">
        <v>-253593341393.22928</v>
      </c>
      <c r="G51" s="11">
        <v>-20187431815.987263</v>
      </c>
      <c r="H51" s="11">
        <v>1057763928696.9628</v>
      </c>
      <c r="I51" s="11">
        <v>-266960162845.94125</v>
      </c>
      <c r="R51" s="21"/>
      <c r="S51" s="21"/>
      <c r="T51" s="21"/>
      <c r="U51" s="21"/>
      <c r="V51" s="21"/>
      <c r="W51" s="21"/>
    </row>
    <row r="52" spans="1:28" ht="15">
      <c r="A52" s="25">
        <v>42</v>
      </c>
      <c r="B52" s="11">
        <v>-66740040711.485199</v>
      </c>
      <c r="C52" s="11">
        <v>-1827165105544.7214</v>
      </c>
      <c r="D52" s="11">
        <v>200220122134.45584</v>
      </c>
      <c r="E52" s="11">
        <v>357415546843.31647</v>
      </c>
      <c r="F52" s="11">
        <v>133480081422.97063</v>
      </c>
      <c r="G52" s="11">
        <v>103328286757.17909</v>
      </c>
      <c r="H52" s="11">
        <v>-266960162845.94125</v>
      </c>
      <c r="I52" s="11">
        <v>1366421271944.2256</v>
      </c>
      <c r="R52" s="21"/>
      <c r="S52" s="21"/>
      <c r="T52" s="21"/>
      <c r="U52" s="21"/>
      <c r="V52" s="21"/>
      <c r="W52" s="21"/>
    </row>
    <row r="53" spans="1:28" ht="14.25">
      <c r="R53" s="21"/>
      <c r="S53" s="21"/>
      <c r="T53" s="21"/>
      <c r="U53" s="21"/>
      <c r="V53" s="21"/>
      <c r="W53" s="21"/>
    </row>
    <row r="54" spans="1:28" ht="18.75">
      <c r="A54" s="61" t="s">
        <v>46</v>
      </c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Z54" s="36" t="s">
        <v>11</v>
      </c>
      <c r="AA54" s="36" t="s">
        <v>12</v>
      </c>
    </row>
    <row r="55" spans="1:28" ht="15">
      <c r="A55" s="5"/>
      <c r="B55" s="5"/>
      <c r="C55" s="5"/>
      <c r="D55" s="5"/>
      <c r="E55" s="5"/>
      <c r="F55" s="5"/>
      <c r="G55" s="6"/>
      <c r="H55" s="6"/>
      <c r="I55" s="7" t="s">
        <v>6</v>
      </c>
      <c r="J55" s="5"/>
      <c r="K55" s="5"/>
      <c r="L55" s="53" t="s">
        <v>5</v>
      </c>
      <c r="M55" s="53"/>
      <c r="N55" s="53"/>
      <c r="O55" s="53"/>
      <c r="P55" s="53"/>
      <c r="Q55" s="53"/>
      <c r="R55" s="5"/>
      <c r="S55" s="5"/>
      <c r="T55" s="5"/>
      <c r="U55" s="5"/>
      <c r="V55" s="5"/>
      <c r="W55" s="5"/>
      <c r="Y55" s="35">
        <v>2</v>
      </c>
      <c r="Z55">
        <f>P58</f>
        <v>1.339301951671478E-8</v>
      </c>
      <c r="AA55">
        <f>Q58</f>
        <v>-3.491273634341494E-23</v>
      </c>
    </row>
    <row r="56" spans="1:28" ht="15">
      <c r="A56" s="16" t="s">
        <v>4</v>
      </c>
      <c r="B56" s="16"/>
      <c r="C56" s="16"/>
      <c r="D56" s="16"/>
      <c r="E56" s="16"/>
      <c r="G56" s="8"/>
      <c r="H56" s="10" t="s">
        <v>13</v>
      </c>
      <c r="I56" s="10" t="s">
        <v>14</v>
      </c>
      <c r="J56" s="4"/>
      <c r="L56" s="9" t="s">
        <v>10</v>
      </c>
      <c r="M56" s="9" t="s">
        <v>7</v>
      </c>
      <c r="N56" s="9" t="s">
        <v>8</v>
      </c>
      <c r="O56" s="9"/>
      <c r="P56" s="9" t="s">
        <v>11</v>
      </c>
      <c r="Q56" s="9" t="s">
        <v>12</v>
      </c>
      <c r="T56" s="27" t="s">
        <v>47</v>
      </c>
      <c r="U56" s="17"/>
      <c r="V56" s="17"/>
      <c r="Y56" s="35">
        <v>3</v>
      </c>
      <c r="Z56">
        <f>P59</f>
        <v>1.7433464056893271E-8</v>
      </c>
      <c r="AA56">
        <f>Q59</f>
        <v>9.1779620181436007E-23</v>
      </c>
    </row>
    <row r="57" spans="1:28" ht="15">
      <c r="A57" s="8"/>
      <c r="B57" s="9">
        <v>1</v>
      </c>
      <c r="C57" s="9" t="s">
        <v>7</v>
      </c>
      <c r="D57" s="9" t="s">
        <v>8</v>
      </c>
      <c r="E57" s="9" t="s">
        <v>9</v>
      </c>
      <c r="G57" s="8"/>
      <c r="H57" s="15">
        <v>0.1</v>
      </c>
      <c r="I57" s="15">
        <v>0.2</v>
      </c>
      <c r="J57" s="4"/>
      <c r="L57" s="12">
        <v>1</v>
      </c>
      <c r="M57" s="13">
        <v>0</v>
      </c>
      <c r="N57" s="13">
        <v>0</v>
      </c>
      <c r="O57" s="14"/>
      <c r="P57" s="14">
        <v>-3.9538458261945372E-23</v>
      </c>
      <c r="Q57" s="14">
        <v>-1.1739268414912961E-23</v>
      </c>
      <c r="T57" s="10"/>
      <c r="U57" s="10" t="s">
        <v>18</v>
      </c>
      <c r="V57" s="10" t="s">
        <v>19</v>
      </c>
      <c r="Y57" s="35">
        <v>6</v>
      </c>
      <c r="Z57">
        <f>P62</f>
        <v>9.0723823705067359E-9</v>
      </c>
      <c r="AA57">
        <f>Q62</f>
        <v>-5.4394675801276642E-10</v>
      </c>
    </row>
    <row r="58" spans="1:28" ht="15">
      <c r="A58" s="8" t="s">
        <v>39</v>
      </c>
      <c r="B58" s="11">
        <f>B23</f>
        <v>1</v>
      </c>
      <c r="C58" s="11">
        <f t="shared" ref="C58:E58" si="0">C23</f>
        <v>0.5</v>
      </c>
      <c r="D58" s="11">
        <f t="shared" si="0"/>
        <v>0</v>
      </c>
      <c r="E58" s="11">
        <f t="shared" si="0"/>
        <v>0</v>
      </c>
      <c r="L58" s="12">
        <v>2</v>
      </c>
      <c r="M58" s="13">
        <v>0.5</v>
      </c>
      <c r="N58" s="13">
        <v>0</v>
      </c>
      <c r="O58" s="14"/>
      <c r="P58" s="14">
        <v>1.339301951671478E-8</v>
      </c>
      <c r="Q58" s="14">
        <v>-3.491273634341494E-23</v>
      </c>
      <c r="T58" s="10" t="s">
        <v>21</v>
      </c>
      <c r="U58" s="11">
        <f>Z61+Z62+Z63+Z64</f>
        <v>8.2646731828927402E-9</v>
      </c>
      <c r="V58" s="11">
        <f>AB61+AB62+AB63+AB64</f>
        <v>1.8626680042939114E-11</v>
      </c>
      <c r="Y58" s="35">
        <v>5</v>
      </c>
      <c r="Z58">
        <f>P61</f>
        <v>9.3902492693931792E-9</v>
      </c>
      <c r="AA58">
        <f>Q61</f>
        <v>-2.6966741767556859E-9</v>
      </c>
    </row>
    <row r="59" spans="1:28" ht="15">
      <c r="A59" s="8" t="s">
        <v>40</v>
      </c>
      <c r="B59" s="11">
        <f t="shared" ref="B59:E59" si="1">B24</f>
        <v>1</v>
      </c>
      <c r="C59" s="11">
        <f t="shared" si="1"/>
        <v>1</v>
      </c>
      <c r="D59" s="11">
        <f t="shared" si="1"/>
        <v>0</v>
      </c>
      <c r="E59" s="11">
        <f t="shared" si="1"/>
        <v>0</v>
      </c>
      <c r="G59" s="16" t="s">
        <v>15</v>
      </c>
      <c r="H59" s="16"/>
      <c r="I59" s="16"/>
      <c r="L59" s="12">
        <v>3</v>
      </c>
      <c r="M59" s="13">
        <v>1</v>
      </c>
      <c r="N59" s="13">
        <v>0</v>
      </c>
      <c r="O59" s="14"/>
      <c r="P59" s="14">
        <v>1.7433464056893271E-8</v>
      </c>
      <c r="Q59" s="14">
        <v>9.1779620181436007E-23</v>
      </c>
      <c r="T59" s="10" t="s">
        <v>23</v>
      </c>
      <c r="U59" s="11">
        <f t="array" ref="U59">MMULT(H66:K66,Z55:Z58)</f>
        <v>7.7964561269623133E-9</v>
      </c>
      <c r="V59" s="11">
        <f t="array" ref="V59">MMULT(H66:K66,AA55:AA58)</f>
        <v>3.8795212763990104E-9</v>
      </c>
    </row>
    <row r="60" spans="1:28" ht="15">
      <c r="A60" s="8" t="s">
        <v>41</v>
      </c>
      <c r="B60" s="11">
        <f t="shared" ref="B60:E60" si="2">B25</f>
        <v>1</v>
      </c>
      <c r="C60" s="11">
        <f t="shared" si="2"/>
        <v>0.70710678118654746</v>
      </c>
      <c r="D60" s="11">
        <f t="shared" si="2"/>
        <v>0.70710678118654746</v>
      </c>
      <c r="E60" s="11">
        <f t="shared" si="2"/>
        <v>0.49999999999999989</v>
      </c>
      <c r="G60" s="14">
        <v>226373626373.62637</v>
      </c>
      <c r="H60" s="14">
        <v>67912087912.087906</v>
      </c>
      <c r="I60" s="14">
        <v>0</v>
      </c>
      <c r="L60" s="12">
        <v>4</v>
      </c>
      <c r="M60" s="13">
        <v>0</v>
      </c>
      <c r="N60" s="13">
        <v>0.5</v>
      </c>
      <c r="O60" s="14"/>
      <c r="P60" s="14">
        <v>-1.2742494180200377E-23</v>
      </c>
      <c r="Q60" s="14">
        <v>-5.0690253681301078E-9</v>
      </c>
      <c r="T60" s="10" t="s">
        <v>24</v>
      </c>
      <c r="U60" s="11">
        <f t="array" ref="U60">MMULT(H67:K67,Z55:Z58)</f>
        <v>-7.6137353898865354E-9</v>
      </c>
      <c r="V60" s="11">
        <f t="array" ref="V60">MMULT(H67:K67,AA55:AA58)</f>
        <v>-1.2545675255686428E-8</v>
      </c>
      <c r="Z60" s="36" t="s">
        <v>18</v>
      </c>
      <c r="AB60" s="36" t="s">
        <v>19</v>
      </c>
    </row>
    <row r="61" spans="1:28" ht="15">
      <c r="A61" s="8" t="s">
        <v>42</v>
      </c>
      <c r="B61" s="11">
        <f t="shared" ref="B61:E61" si="3">B26</f>
        <v>1</v>
      </c>
      <c r="C61" s="11">
        <f t="shared" si="3"/>
        <v>0.35355339059327373</v>
      </c>
      <c r="D61" s="11">
        <f t="shared" si="3"/>
        <v>0.35355339059327373</v>
      </c>
      <c r="E61" s="11">
        <f t="shared" si="3"/>
        <v>0.12499999999999997</v>
      </c>
      <c r="G61" s="14">
        <v>67912087912.087906</v>
      </c>
      <c r="H61" s="14">
        <v>226373626373.62637</v>
      </c>
      <c r="I61" s="14">
        <v>0</v>
      </c>
      <c r="L61" s="12">
        <v>5</v>
      </c>
      <c r="M61" s="13">
        <v>0.35355339059327373</v>
      </c>
      <c r="N61" s="13">
        <v>0.35355339059327373</v>
      </c>
      <c r="O61" s="14"/>
      <c r="P61" s="14">
        <v>9.3902492693931792E-9</v>
      </c>
      <c r="Q61" s="14">
        <v>-2.6966741767556859E-9</v>
      </c>
      <c r="T61" s="5"/>
      <c r="U61" s="5"/>
      <c r="V61" s="5"/>
      <c r="W61" s="5"/>
      <c r="Y61" s="36" t="s">
        <v>74</v>
      </c>
      <c r="Z61" s="34">
        <f>Z55*H65</f>
        <v>8.8788182494481618E-9</v>
      </c>
      <c r="AA61" s="36" t="s">
        <v>77</v>
      </c>
      <c r="AB61" s="34">
        <f>AA55*H65</f>
        <v>-2.314517948676309E-23</v>
      </c>
    </row>
    <row r="62" spans="1:28" ht="15">
      <c r="G62" s="14">
        <v>0</v>
      </c>
      <c r="H62" s="14">
        <v>0</v>
      </c>
      <c r="I62" s="14">
        <v>79230769230.769226</v>
      </c>
      <c r="L62" s="12">
        <v>6</v>
      </c>
      <c r="M62" s="13">
        <v>0.70710678118654746</v>
      </c>
      <c r="N62" s="13">
        <v>0.70710678118654746</v>
      </c>
      <c r="O62" s="14"/>
      <c r="P62" s="14">
        <v>9.0723823705067359E-9</v>
      </c>
      <c r="Q62" s="14">
        <v>-5.4394675801276642E-10</v>
      </c>
      <c r="R62" s="5"/>
      <c r="S62" s="5"/>
      <c r="T62" s="5"/>
      <c r="U62" s="5"/>
      <c r="V62" s="5"/>
      <c r="W62" s="5"/>
      <c r="Y62" s="36" t="s">
        <v>80</v>
      </c>
      <c r="Z62" s="34">
        <f>Z56*I65</f>
        <v>-7.5220492077819798E-9</v>
      </c>
      <c r="AA62" s="36" t="s">
        <v>81</v>
      </c>
      <c r="AB62" s="34">
        <f>AA56*I65</f>
        <v>-3.9600323666215148E-23</v>
      </c>
    </row>
    <row r="63" spans="1:28" ht="15">
      <c r="A63" s="17"/>
      <c r="B63" s="17"/>
      <c r="C63" s="17"/>
      <c r="D63" s="17"/>
      <c r="E63" s="17"/>
      <c r="G63" s="16"/>
      <c r="H63" s="16"/>
      <c r="I63" s="16"/>
      <c r="J63" s="16"/>
      <c r="K63" s="16"/>
      <c r="L63" s="12">
        <v>7</v>
      </c>
      <c r="M63" s="13">
        <v>0</v>
      </c>
      <c r="N63" s="13">
        <v>1</v>
      </c>
      <c r="O63" s="14"/>
      <c r="P63" s="14">
        <v>2.7562722664892061E-26</v>
      </c>
      <c r="Q63" s="14">
        <v>-8.4812160558061447E-9</v>
      </c>
      <c r="R63" s="5"/>
      <c r="S63" s="27"/>
      <c r="T63" s="17"/>
      <c r="U63" s="5"/>
      <c r="V63" s="27"/>
      <c r="W63" s="17"/>
      <c r="Y63" s="36" t="s">
        <v>75</v>
      </c>
      <c r="Z63" s="34">
        <f>Z58*J65</f>
        <v>-1.9047436326165224E-9</v>
      </c>
      <c r="AA63" s="36" t="s">
        <v>78</v>
      </c>
      <c r="AB63" s="34">
        <f>AA58*J65</f>
        <v>5.4700070467338361E-10</v>
      </c>
    </row>
    <row r="64" spans="1:28" ht="15">
      <c r="A64" s="10" t="s">
        <v>16</v>
      </c>
      <c r="B64" s="9">
        <v>1</v>
      </c>
      <c r="C64" s="9" t="s">
        <v>0</v>
      </c>
      <c r="D64" s="9" t="s">
        <v>1</v>
      </c>
      <c r="E64" s="9" t="s">
        <v>17</v>
      </c>
      <c r="G64" s="8"/>
      <c r="H64" s="18">
        <v>1</v>
      </c>
      <c r="I64" s="18">
        <v>2</v>
      </c>
      <c r="J64" s="18">
        <v>3</v>
      </c>
      <c r="K64" s="18">
        <v>4</v>
      </c>
      <c r="R64" s="5"/>
      <c r="S64" s="10"/>
      <c r="T64" s="20" t="s">
        <v>26</v>
      </c>
      <c r="U64" s="5"/>
      <c r="V64" s="10"/>
      <c r="W64" s="10" t="s">
        <v>32</v>
      </c>
      <c r="Y64" s="36" t="s">
        <v>76</v>
      </c>
      <c r="Z64" s="34">
        <f>Z57*K65</f>
        <v>8.8126477738430811E-9</v>
      </c>
      <c r="AA64" s="36" t="s">
        <v>79</v>
      </c>
      <c r="AB64" s="34">
        <f>AA57*K65</f>
        <v>-5.2837402463038173E-10</v>
      </c>
    </row>
    <row r="65" spans="1:23" ht="15">
      <c r="A65" s="10" t="s">
        <v>16</v>
      </c>
      <c r="B65" s="11">
        <v>1</v>
      </c>
      <c r="C65" s="32">
        <f>H57</f>
        <v>0.1</v>
      </c>
      <c r="D65" s="32">
        <f>I57</f>
        <v>0.2</v>
      </c>
      <c r="E65" s="11">
        <f>C65*D65</f>
        <v>2.0000000000000004E-2</v>
      </c>
      <c r="G65" s="10" t="s">
        <v>25</v>
      </c>
      <c r="H65" s="11">
        <f t="array" ref="H65:K67">MMULT(B65:E67,MINVERSE(B58:E61))</f>
        <v>0.66294372515228572</v>
      </c>
      <c r="I65" s="11">
        <v>-0.43147186257614289</v>
      </c>
      <c r="J65" s="11">
        <v>-0.20284271247461905</v>
      </c>
      <c r="K65" s="11">
        <v>0.97137084989847622</v>
      </c>
      <c r="M65" s="22"/>
      <c r="N65" s="22"/>
      <c r="O65" s="22"/>
      <c r="P65" s="22"/>
      <c r="Q65" s="22"/>
      <c r="R65" s="5"/>
      <c r="S65" s="19" t="s">
        <v>28</v>
      </c>
      <c r="T65" s="11">
        <f>U59</f>
        <v>7.7964561269623133E-9</v>
      </c>
      <c r="U65" s="5"/>
      <c r="V65" s="19" t="s">
        <v>33</v>
      </c>
      <c r="W65" s="11">
        <f t="array" ref="W65:W67">MMULT(G60:I62,T65:T67)</f>
        <v>912.90904544265425</v>
      </c>
    </row>
    <row r="66" spans="1:23" ht="15">
      <c r="A66" s="10" t="s">
        <v>20</v>
      </c>
      <c r="B66" s="11">
        <v>0</v>
      </c>
      <c r="C66" s="11">
        <v>1</v>
      </c>
      <c r="D66" s="11">
        <v>0</v>
      </c>
      <c r="E66" s="32">
        <f>I57</f>
        <v>0.2</v>
      </c>
      <c r="F66" s="4"/>
      <c r="G66" s="10" t="s">
        <v>27</v>
      </c>
      <c r="H66" s="11">
        <v>-0.39999999999999947</v>
      </c>
      <c r="I66" s="11">
        <v>1.1999999999999997</v>
      </c>
      <c r="J66" s="11">
        <v>0.80000000000000027</v>
      </c>
      <c r="K66" s="11">
        <v>-1.6000000000000005</v>
      </c>
      <c r="M66" s="22"/>
      <c r="N66" s="22"/>
      <c r="O66" s="22"/>
      <c r="P66" s="22"/>
      <c r="Q66" s="22"/>
      <c r="R66" s="5"/>
      <c r="S66" s="19" t="s">
        <v>30</v>
      </c>
      <c r="T66" s="11">
        <f>V60</f>
        <v>-1.2545675255686428E-8</v>
      </c>
      <c r="U66" s="5"/>
      <c r="V66" s="19" t="s">
        <v>34</v>
      </c>
      <c r="W66" s="11">
        <v>-2310.5363890386079</v>
      </c>
    </row>
    <row r="67" spans="1:23" ht="15">
      <c r="A67" s="10" t="s">
        <v>22</v>
      </c>
      <c r="B67" s="11">
        <v>0</v>
      </c>
      <c r="C67" s="11">
        <v>0</v>
      </c>
      <c r="D67" s="11">
        <v>1</v>
      </c>
      <c r="E67" s="32">
        <f>H57</f>
        <v>0.1</v>
      </c>
      <c r="G67" s="10" t="s">
        <v>29</v>
      </c>
      <c r="H67" s="11">
        <v>-5.6852813742385706</v>
      </c>
      <c r="I67" s="11">
        <v>1.8426406871192855</v>
      </c>
      <c r="J67" s="11">
        <v>-1.014213562373095</v>
      </c>
      <c r="K67" s="11">
        <v>4.8568542494923808</v>
      </c>
      <c r="M67" s="22"/>
      <c r="N67" s="22"/>
      <c r="O67" s="22"/>
      <c r="P67" s="22"/>
      <c r="Q67" s="22"/>
      <c r="S67" s="19" t="s">
        <v>31</v>
      </c>
      <c r="T67" s="11">
        <f>V59+U60</f>
        <v>-3.734214113487525E-9</v>
      </c>
      <c r="U67" s="5"/>
      <c r="V67" s="19" t="s">
        <v>35</v>
      </c>
      <c r="W67" s="11">
        <v>-295.86465668401155</v>
      </c>
    </row>
    <row r="68" spans="1:23" ht="14.25">
      <c r="A68" s="5"/>
      <c r="B68" s="5"/>
      <c r="C68" s="5"/>
      <c r="D68" s="5"/>
      <c r="E68" s="5"/>
      <c r="M68" s="22"/>
      <c r="N68" s="22"/>
      <c r="O68" s="22"/>
      <c r="P68" s="22"/>
      <c r="Q68" s="22"/>
      <c r="T68" s="5"/>
      <c r="U68" s="5"/>
      <c r="V68" s="5"/>
      <c r="W68" s="5"/>
    </row>
    <row r="69" spans="1:23" ht="14.25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</row>
    <row r="70" spans="1:23" ht="14.25">
      <c r="A70" s="21"/>
      <c r="B70" s="21"/>
      <c r="C70" s="21"/>
      <c r="D70" s="21"/>
      <c r="E70" s="21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1"/>
      <c r="W70" s="21"/>
    </row>
    <row r="71" spans="1:23" ht="15">
      <c r="A71" s="23" t="s">
        <v>36</v>
      </c>
      <c r="B71" s="23"/>
      <c r="C71" s="23"/>
      <c r="D71" s="23"/>
      <c r="E71" s="23"/>
      <c r="F71" s="23"/>
      <c r="G71" s="23"/>
      <c r="H71" s="23"/>
      <c r="I71" s="23"/>
      <c r="K71" s="1"/>
      <c r="P71" s="1"/>
      <c r="S71" s="22"/>
      <c r="T71" s="22"/>
      <c r="U71" s="22"/>
      <c r="V71" s="21"/>
      <c r="W71" s="21"/>
    </row>
    <row r="72" spans="1:23" ht="15">
      <c r="A72" s="24"/>
      <c r="B72" s="25">
        <v>11</v>
      </c>
      <c r="C72" s="25">
        <v>12</v>
      </c>
      <c r="D72" s="25">
        <v>21</v>
      </c>
      <c r="E72" s="25">
        <v>22</v>
      </c>
      <c r="F72" s="25">
        <v>31</v>
      </c>
      <c r="G72" s="25">
        <v>32</v>
      </c>
      <c r="H72" s="25">
        <v>41</v>
      </c>
      <c r="I72" s="25">
        <v>42</v>
      </c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</row>
    <row r="73" spans="1:23" ht="15">
      <c r="A73" s="26">
        <v>1</v>
      </c>
      <c r="B73" s="37">
        <f>H66</f>
        <v>-0.39999999999999947</v>
      </c>
      <c r="C73" s="37">
        <v>0</v>
      </c>
      <c r="D73" s="38">
        <f>I66</f>
        <v>1.1999999999999997</v>
      </c>
      <c r="E73" s="39">
        <v>0</v>
      </c>
      <c r="F73" s="38">
        <f>J66</f>
        <v>0.80000000000000027</v>
      </c>
      <c r="G73" s="39">
        <v>0</v>
      </c>
      <c r="H73" s="38">
        <f>K66</f>
        <v>-1.6000000000000005</v>
      </c>
      <c r="I73" s="39">
        <v>0</v>
      </c>
      <c r="K73" s="22"/>
      <c r="L73" s="22"/>
      <c r="M73" s="22"/>
      <c r="N73" s="22"/>
      <c r="O73" s="22"/>
      <c r="P73" s="22"/>
      <c r="Q73" s="22"/>
      <c r="R73" s="22"/>
      <c r="S73" s="22"/>
      <c r="T73" s="21"/>
      <c r="U73" s="21"/>
      <c r="V73" s="21"/>
      <c r="W73" s="21"/>
    </row>
    <row r="74" spans="1:23" ht="15">
      <c r="A74" s="26">
        <v>2</v>
      </c>
      <c r="B74" s="37">
        <v>0</v>
      </c>
      <c r="C74" s="37">
        <f>H67</f>
        <v>-5.6852813742385706</v>
      </c>
      <c r="D74" s="38">
        <v>0</v>
      </c>
      <c r="E74" s="39">
        <f>I67</f>
        <v>1.8426406871192855</v>
      </c>
      <c r="F74" s="38">
        <v>0</v>
      </c>
      <c r="G74" s="39">
        <f>J67</f>
        <v>-1.014213562373095</v>
      </c>
      <c r="H74" s="38">
        <v>0</v>
      </c>
      <c r="I74" s="39">
        <f>K67</f>
        <v>4.8568542494923808</v>
      </c>
      <c r="K74" s="22"/>
      <c r="L74" s="22"/>
      <c r="M74" s="22"/>
      <c r="N74" s="22"/>
      <c r="O74" s="22"/>
      <c r="P74" s="22"/>
      <c r="Q74" s="22"/>
      <c r="R74" s="22"/>
      <c r="S74" s="22"/>
      <c r="T74" s="21"/>
      <c r="U74" s="21"/>
      <c r="V74" s="21"/>
      <c r="W74" s="21"/>
    </row>
    <row r="75" spans="1:23" ht="15">
      <c r="A75" s="26">
        <v>3</v>
      </c>
      <c r="B75" s="37">
        <f>C74</f>
        <v>-5.6852813742385706</v>
      </c>
      <c r="C75" s="37">
        <f>B73</f>
        <v>-0.39999999999999947</v>
      </c>
      <c r="D75" s="38">
        <f>E74</f>
        <v>1.8426406871192855</v>
      </c>
      <c r="E75" s="39">
        <f>D74</f>
        <v>0</v>
      </c>
      <c r="F75" s="38">
        <f>G74</f>
        <v>-1.014213562373095</v>
      </c>
      <c r="G75" s="39">
        <f>F74</f>
        <v>0</v>
      </c>
      <c r="H75" s="38">
        <f>I74</f>
        <v>4.8568542494923808</v>
      </c>
      <c r="I75" s="39">
        <f>H74</f>
        <v>0</v>
      </c>
      <c r="K75" s="22"/>
      <c r="L75" s="22"/>
      <c r="M75" s="22"/>
      <c r="N75" s="22"/>
      <c r="O75" s="22"/>
      <c r="P75" s="22"/>
      <c r="Q75" s="22"/>
      <c r="R75" s="22"/>
      <c r="S75" s="22"/>
      <c r="T75" s="21"/>
      <c r="U75" s="21"/>
      <c r="V75" s="21"/>
      <c r="W75" s="21"/>
    </row>
    <row r="76" spans="1:23" ht="14.25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2"/>
      <c r="L76" s="22"/>
      <c r="M76" s="22"/>
      <c r="N76" s="22"/>
      <c r="O76" s="22"/>
      <c r="P76" s="22"/>
      <c r="Q76" s="22"/>
      <c r="R76" s="22"/>
      <c r="S76" s="22"/>
      <c r="T76" s="21"/>
      <c r="U76" s="21"/>
      <c r="V76" s="21"/>
      <c r="W76" s="21"/>
    </row>
    <row r="77" spans="1:23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</row>
    <row r="78" spans="1:23" ht="15">
      <c r="A78" s="28" t="s">
        <v>48</v>
      </c>
      <c r="B78" s="23"/>
      <c r="C78" s="23"/>
      <c r="D78" s="23"/>
      <c r="E78" s="23"/>
      <c r="F78" s="23"/>
      <c r="G78" s="23"/>
      <c r="H78" s="23"/>
      <c r="I78" s="23"/>
      <c r="K78" s="22"/>
      <c r="L78" s="22"/>
      <c r="M78" s="22"/>
      <c r="N78" s="22"/>
      <c r="O78" s="22"/>
      <c r="P78" s="22"/>
      <c r="Q78" s="22"/>
      <c r="R78" s="22"/>
      <c r="S78" s="22"/>
      <c r="T78" s="21"/>
      <c r="U78" s="21"/>
      <c r="V78" s="21"/>
      <c r="W78" s="21"/>
    </row>
    <row r="79" spans="1:23" ht="15">
      <c r="A79" s="24"/>
      <c r="B79" s="25">
        <v>11</v>
      </c>
      <c r="C79" s="25">
        <v>12</v>
      </c>
      <c r="D79" s="25">
        <v>21</v>
      </c>
      <c r="E79" s="25">
        <v>22</v>
      </c>
      <c r="F79" s="25">
        <v>31</v>
      </c>
      <c r="G79" s="25">
        <v>32</v>
      </c>
      <c r="H79" s="25">
        <v>41</v>
      </c>
      <c r="I79" s="25">
        <v>42</v>
      </c>
      <c r="K79" s="22"/>
      <c r="L79" s="22"/>
      <c r="M79" s="22"/>
      <c r="N79" s="22"/>
      <c r="O79" s="22"/>
      <c r="P79" s="22"/>
      <c r="Q79" s="22"/>
      <c r="R79" s="22"/>
      <c r="S79" s="22"/>
      <c r="T79" s="21"/>
      <c r="U79" s="21"/>
      <c r="V79" s="21"/>
      <c r="W79" s="21"/>
    </row>
    <row r="80" spans="1:23" ht="15">
      <c r="A80" s="25">
        <v>11</v>
      </c>
      <c r="B80" s="11">
        <f t="array" ref="B80:I87">MMULT(MMULT(TRANSPOSE(B73:I75),G60:I62),B73:I75)</f>
        <v>2597150321249.9287</v>
      </c>
      <c r="C80" s="11">
        <v>334619418026.61255</v>
      </c>
      <c r="D80" s="11">
        <v>-938675394600.12805</v>
      </c>
      <c r="E80" s="11">
        <v>-50055030533.613922</v>
      </c>
      <c r="F80" s="11">
        <v>384412144170.41681</v>
      </c>
      <c r="G80" s="11">
        <v>27550944243.805355</v>
      </c>
      <c r="H80" s="11">
        <v>-2042887070820.2178</v>
      </c>
      <c r="I80" s="11">
        <v>-131935645107.08954</v>
      </c>
      <c r="K80" s="22"/>
      <c r="L80" s="22"/>
      <c r="M80" s="22"/>
      <c r="N80" s="22"/>
      <c r="O80" s="22"/>
      <c r="P80" s="22"/>
      <c r="Q80" s="22"/>
      <c r="R80" s="22"/>
      <c r="S80" s="22"/>
      <c r="T80" s="21"/>
      <c r="U80" s="21"/>
      <c r="V80" s="21"/>
      <c r="W80" s="21"/>
    </row>
    <row r="81" spans="1:23" ht="15">
      <c r="A81" s="25">
        <v>12</v>
      </c>
      <c r="B81" s="11">
        <v>334619418026.61255</v>
      </c>
      <c r="C81" s="11">
        <v>7329621326020.2041</v>
      </c>
      <c r="D81" s="11">
        <v>-521716729813.24432</v>
      </c>
      <c r="E81" s="11">
        <v>-2371474439830.8218</v>
      </c>
      <c r="F81" s="11">
        <v>-276736694509.35712</v>
      </c>
      <c r="G81" s="11">
        <v>1305290584599.9348</v>
      </c>
      <c r="H81" s="11">
        <v>463834006295.98889</v>
      </c>
      <c r="I81" s="11">
        <v>-6250760547712.3955</v>
      </c>
      <c r="K81" s="22"/>
      <c r="L81" s="22"/>
      <c r="M81" s="22"/>
      <c r="N81" s="22"/>
      <c r="O81" s="22"/>
      <c r="P81" s="22"/>
      <c r="Q81" s="22"/>
      <c r="R81" s="22"/>
      <c r="S81" s="22"/>
      <c r="T81" s="21"/>
      <c r="U81" s="21"/>
      <c r="V81" s="21"/>
      <c r="W81" s="21"/>
    </row>
    <row r="82" spans="1:23" ht="15">
      <c r="A82" s="25">
        <v>21</v>
      </c>
      <c r="B82" s="11">
        <v>-938675394600.12793</v>
      </c>
      <c r="C82" s="11">
        <v>-521716729813.24432</v>
      </c>
      <c r="D82" s="11">
        <v>594992209892.0415</v>
      </c>
      <c r="E82" s="11">
        <v>150165091600.84195</v>
      </c>
      <c r="F82" s="11">
        <v>69249749724.791809</v>
      </c>
      <c r="G82" s="11">
        <v>-82652832731.416153</v>
      </c>
      <c r="H82" s="11">
        <v>274433434983.2948</v>
      </c>
      <c r="I82" s="11">
        <v>395806935321.26904</v>
      </c>
      <c r="K82" s="22"/>
      <c r="L82" s="22"/>
      <c r="M82" s="22"/>
      <c r="N82" s="22"/>
      <c r="O82" s="22"/>
      <c r="P82" s="22"/>
      <c r="Q82" s="22"/>
      <c r="R82" s="22"/>
      <c r="S82" s="22"/>
      <c r="T82" s="21"/>
      <c r="U82" s="21"/>
      <c r="V82" s="21"/>
      <c r="W82" s="21"/>
    </row>
    <row r="83" spans="1:23" ht="15">
      <c r="A83" s="25">
        <v>22</v>
      </c>
      <c r="B83" s="11">
        <v>-50055030533.61393</v>
      </c>
      <c r="C83" s="11">
        <v>-2371474439830.8218</v>
      </c>
      <c r="D83" s="11">
        <v>150165091600.84195</v>
      </c>
      <c r="E83" s="11">
        <v>768611965468.62769</v>
      </c>
      <c r="F83" s="11">
        <v>100110061067.22803</v>
      </c>
      <c r="G83" s="11">
        <v>-423054090268.2558</v>
      </c>
      <c r="H83" s="11">
        <v>-200220122134.45605</v>
      </c>
      <c r="I83" s="11">
        <v>2025916564630.4502</v>
      </c>
      <c r="R83" s="21"/>
      <c r="S83" s="21"/>
      <c r="T83" s="21"/>
      <c r="U83" s="21"/>
      <c r="V83" s="21"/>
      <c r="W83" s="21"/>
    </row>
    <row r="84" spans="1:23" ht="15">
      <c r="A84" s="25">
        <v>31</v>
      </c>
      <c r="B84" s="11">
        <v>384412144170.41675</v>
      </c>
      <c r="C84" s="11">
        <v>-276736694509.35712</v>
      </c>
      <c r="D84" s="11">
        <v>69249749724.791809</v>
      </c>
      <c r="E84" s="11">
        <v>100110061067.22801</v>
      </c>
      <c r="F84" s="11">
        <v>226378199694.85709</v>
      </c>
      <c r="G84" s="11">
        <v>-55101888487.610802</v>
      </c>
      <c r="H84" s="11">
        <v>-680040093590.06567</v>
      </c>
      <c r="I84" s="11">
        <v>263871290214.1795</v>
      </c>
      <c r="R84" s="21"/>
      <c r="S84" s="21"/>
      <c r="T84" s="21"/>
      <c r="U84" s="21"/>
      <c r="V84" s="21"/>
      <c r="W84" s="21"/>
    </row>
    <row r="85" spans="1:23" ht="15">
      <c r="A85" s="25">
        <v>32</v>
      </c>
      <c r="B85" s="11">
        <v>27550944243.805351</v>
      </c>
      <c r="C85" s="11">
        <v>1305290584599.9346</v>
      </c>
      <c r="D85" s="11">
        <v>-82652832731.416153</v>
      </c>
      <c r="E85" s="11">
        <v>-423054090268.2558</v>
      </c>
      <c r="F85" s="11">
        <v>-55101888487.610794</v>
      </c>
      <c r="G85" s="11">
        <v>232854510902.10321</v>
      </c>
      <c r="H85" s="11">
        <v>110203776975.22159</v>
      </c>
      <c r="I85" s="11">
        <v>-1115091005233.7822</v>
      </c>
      <c r="R85" s="21"/>
      <c r="S85" s="21"/>
      <c r="T85" s="21"/>
      <c r="U85" s="21"/>
      <c r="V85" s="21"/>
      <c r="W85" s="21"/>
    </row>
    <row r="86" spans="1:23" ht="15">
      <c r="A86" s="25">
        <v>41</v>
      </c>
      <c r="B86" s="11">
        <v>-2042887070820.2173</v>
      </c>
      <c r="C86" s="11">
        <v>463834006295.98889</v>
      </c>
      <c r="D86" s="11">
        <v>274433434983.2948</v>
      </c>
      <c r="E86" s="11">
        <v>-200220122134.45602</v>
      </c>
      <c r="F86" s="11">
        <v>-680040093590.06567</v>
      </c>
      <c r="G86" s="11">
        <v>110203776975.2216</v>
      </c>
      <c r="H86" s="11">
        <v>2448493729426.9883</v>
      </c>
      <c r="I86" s="11">
        <v>-527742580428.35901</v>
      </c>
      <c r="R86" s="21"/>
      <c r="S86" s="21"/>
      <c r="T86" s="21"/>
      <c r="U86" s="21"/>
      <c r="V86" s="21"/>
      <c r="W86" s="21"/>
    </row>
    <row r="87" spans="1:23" ht="15">
      <c r="A87" s="25">
        <v>42</v>
      </c>
      <c r="B87" s="11">
        <v>-131935645107.08954</v>
      </c>
      <c r="C87" s="11">
        <v>-6250760547712.3945</v>
      </c>
      <c r="D87" s="11">
        <v>395806935321.2691</v>
      </c>
      <c r="E87" s="11">
        <v>2025916564630.45</v>
      </c>
      <c r="F87" s="11">
        <v>263871290214.17953</v>
      </c>
      <c r="G87" s="11">
        <v>-1115091005233.7822</v>
      </c>
      <c r="H87" s="11">
        <v>-527742580428.35907</v>
      </c>
      <c r="I87" s="11">
        <v>5339934988315.7275</v>
      </c>
      <c r="R87" s="21"/>
      <c r="S87" s="21"/>
      <c r="T87" s="21"/>
      <c r="U87" s="21"/>
      <c r="V87" s="21"/>
      <c r="W87" s="21"/>
    </row>
    <row r="88" spans="1:23" ht="14.25">
      <c r="R88" s="21"/>
      <c r="S88" s="21"/>
      <c r="T88" s="21"/>
      <c r="U88" s="21"/>
      <c r="V88" s="21"/>
      <c r="W88" s="21"/>
    </row>
  </sheetData>
  <mergeCells count="10">
    <mergeCell ref="L55:Q55"/>
    <mergeCell ref="A69:W69"/>
    <mergeCell ref="A34:W34"/>
    <mergeCell ref="L20:Q20"/>
    <mergeCell ref="A1:P1"/>
    <mergeCell ref="B2:L2"/>
    <mergeCell ref="N2:P2"/>
    <mergeCell ref="A19:W19"/>
    <mergeCell ref="A54:W54"/>
    <mergeCell ref="A28:E28"/>
  </mergeCells>
  <phoneticPr fontId="4" type="noConversion"/>
  <printOptions horizontalCentered="1" verticalCentered="1" gridLines="1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7"/>
  <sheetViews>
    <sheetView topLeftCell="A9" workbookViewId="0">
      <selection activeCell="F34" sqref="F34"/>
    </sheetView>
  </sheetViews>
  <sheetFormatPr defaultRowHeight="12.75"/>
  <cols>
    <col min="1" max="1" width="8.7109375" customWidth="1"/>
    <col min="2" max="2" width="9.85546875" customWidth="1"/>
    <col min="3" max="3" width="10" customWidth="1"/>
    <col min="4" max="4" width="10.42578125" customWidth="1"/>
    <col min="5" max="5" width="10.28515625" customWidth="1"/>
    <col min="6" max="6" width="11" customWidth="1"/>
    <col min="7" max="7" width="10.140625" customWidth="1"/>
    <col min="8" max="8" width="10.28515625" customWidth="1"/>
    <col min="9" max="9" width="9.42578125" customWidth="1"/>
    <col min="10" max="10" width="10.42578125" customWidth="1"/>
    <col min="11" max="11" width="9.42578125" customWidth="1"/>
    <col min="12" max="12" width="8.5703125" customWidth="1"/>
    <col min="13" max="13" width="9.5703125" customWidth="1"/>
    <col min="14" max="14" width="8.42578125" customWidth="1"/>
    <col min="15" max="15" width="5.7109375" customWidth="1"/>
  </cols>
  <sheetData>
    <row r="2" spans="2:14">
      <c r="B2" t="s">
        <v>51</v>
      </c>
    </row>
    <row r="4" spans="2:14">
      <c r="B4" t="s">
        <v>52</v>
      </c>
      <c r="C4" t="s">
        <v>53</v>
      </c>
      <c r="L4" s="1"/>
    </row>
    <row r="5" spans="2:14">
      <c r="K5" s="1" t="s">
        <v>71</v>
      </c>
    </row>
    <row r="6" spans="2:14">
      <c r="B6" t="s">
        <v>54</v>
      </c>
    </row>
    <row r="8" spans="2:14">
      <c r="B8" t="s">
        <v>55</v>
      </c>
      <c r="H8" s="30" t="s">
        <v>11</v>
      </c>
    </row>
    <row r="9" spans="2:14">
      <c r="H9" s="30" t="s">
        <v>58</v>
      </c>
    </row>
    <row r="10" spans="2:14" ht="14.25">
      <c r="B10" t="s">
        <v>56</v>
      </c>
      <c r="C10" s="30">
        <v>1</v>
      </c>
      <c r="D10" s="30" t="s">
        <v>0</v>
      </c>
      <c r="E10" s="30" t="s">
        <v>1</v>
      </c>
      <c r="F10" s="30" t="s">
        <v>57</v>
      </c>
      <c r="G10" s="29" t="s">
        <v>69</v>
      </c>
      <c r="H10" s="30" t="s">
        <v>59</v>
      </c>
    </row>
    <row r="11" spans="2:14">
      <c r="H11" s="30" t="s">
        <v>60</v>
      </c>
    </row>
    <row r="13" spans="2:14">
      <c r="E13" s="29" t="s">
        <v>73</v>
      </c>
    </row>
    <row r="16" spans="2:14">
      <c r="D16" s="31" t="s">
        <v>61</v>
      </c>
      <c r="E16" s="31" t="s">
        <v>62</v>
      </c>
      <c r="F16" s="31" t="s">
        <v>63</v>
      </c>
      <c r="G16" s="31" t="s">
        <v>64</v>
      </c>
      <c r="N16" s="2"/>
    </row>
    <row r="17" spans="1:14">
      <c r="I17" s="33" t="s">
        <v>72</v>
      </c>
      <c r="N17" s="2"/>
    </row>
    <row r="18" spans="1:14">
      <c r="N18" s="2"/>
    </row>
    <row r="19" spans="1:14">
      <c r="N19" s="2"/>
    </row>
    <row r="22" spans="1:14">
      <c r="A22" s="1" t="s">
        <v>65</v>
      </c>
      <c r="H22" s="1" t="s">
        <v>67</v>
      </c>
    </row>
    <row r="23" spans="1:14">
      <c r="H23" s="1" t="s">
        <v>66</v>
      </c>
    </row>
    <row r="24" spans="1:14">
      <c r="A24" s="1" t="s">
        <v>68</v>
      </c>
      <c r="M24" s="1"/>
      <c r="N24" s="1"/>
    </row>
    <row r="25" spans="1:14">
      <c r="A25" s="1" t="s">
        <v>70</v>
      </c>
      <c r="M25" s="1"/>
      <c r="N25" s="1"/>
    </row>
    <row r="26" spans="1:14">
      <c r="M26" s="1"/>
      <c r="N26" s="1"/>
    </row>
    <row r="27" spans="1:14">
      <c r="C27" s="1"/>
      <c r="D27" s="1"/>
      <c r="E27" s="1"/>
      <c r="M27" s="1"/>
      <c r="N27" s="1"/>
    </row>
    <row r="28" spans="1:14">
      <c r="C28" s="1"/>
      <c r="D28" s="1"/>
      <c r="E28" s="1"/>
      <c r="M28" s="1"/>
      <c r="N28" s="1"/>
    </row>
    <row r="29" spans="1:14">
      <c r="A29" s="1"/>
      <c r="C29" s="1"/>
      <c r="D29" s="1"/>
    </row>
    <row r="30" spans="1:14">
      <c r="C30" s="1"/>
      <c r="D30" s="1"/>
    </row>
    <row r="31" spans="1:14">
      <c r="A31" s="1" t="s">
        <v>82</v>
      </c>
      <c r="G31" s="1" t="s">
        <v>86</v>
      </c>
    </row>
    <row r="35" spans="1:3">
      <c r="B35" s="29" t="s">
        <v>84</v>
      </c>
      <c r="C35" s="34">
        <v>0</v>
      </c>
    </row>
    <row r="36" spans="1:3">
      <c r="A36" s="29" t="s">
        <v>83</v>
      </c>
      <c r="B36" s="34">
        <v>0</v>
      </c>
      <c r="C36" s="29" t="s">
        <v>85</v>
      </c>
    </row>
    <row r="37" spans="1:3">
      <c r="B37" s="29" t="s">
        <v>85</v>
      </c>
      <c r="C37" s="29" t="s">
        <v>84</v>
      </c>
    </row>
  </sheetData>
  <phoneticPr fontId="4" type="noConversion"/>
  <printOptions horizontalCentered="1" verticalCentered="1" gridLines="1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MEF_4</vt:lpstr>
      <vt:lpstr>Resumo</vt:lpstr>
      <vt:lpstr>MEF_4!OLE_LINK8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CCDEMEGI</dc:creator>
  <cp:lastModifiedBy>André</cp:lastModifiedBy>
  <cp:lastPrinted>2001-11-05T13:42:27Z</cp:lastPrinted>
  <dcterms:created xsi:type="dcterms:W3CDTF">1999-06-23T09:09:14Z</dcterms:created>
  <dcterms:modified xsi:type="dcterms:W3CDTF">2013-06-18T21:34:47Z</dcterms:modified>
</cp:coreProperties>
</file>