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240" yWindow="105" windowWidth="14805" windowHeight="7965" tabRatio="665" activeTab="3"/>
  </bookViews>
  <sheets>
    <sheet name="Horas" sheetId="1" r:id="rId1"/>
    <sheet name="Stats" sheetId="2" r:id="rId2"/>
    <sheet name="Graf" sheetId="3" r:id="rId3"/>
    <sheet name="Horário" sheetId="11" r:id="rId4"/>
    <sheet name="Motivação" sheetId="7" r:id="rId5"/>
    <sheet name="O qe tu qeres" sheetId="9" r:id="rId6"/>
    <sheet name="A fazer" sheetId="5" r:id="rId7"/>
  </sheets>
  <calcPr calcId="152511"/>
</workbook>
</file>

<file path=xl/calcChain.xml><?xml version="1.0" encoding="utf-8"?>
<calcChain xmlns="http://schemas.openxmlformats.org/spreadsheetml/2006/main">
  <c r="B3" i="2" l="1"/>
  <c r="F3" i="2" l="1"/>
  <c r="F4" i="2" l="1"/>
  <c r="F5" i="2" l="1"/>
  <c r="K8" i="2"/>
  <c r="H8" i="2" l="1"/>
  <c r="F7" i="2"/>
  <c r="F6" i="2" l="1"/>
  <c r="I8" i="2" l="1"/>
  <c r="B5" i="2" s="1"/>
  <c r="B6" i="2" s="1"/>
  <c r="Z155" i="3" a="1"/>
  <c r="Z155" i="3" s="1"/>
  <c r="Z150" i="3" a="1"/>
  <c r="Z150" i="3" s="1"/>
  <c r="Z141" i="3" a="1"/>
  <c r="Z142" i="3" s="1"/>
  <c r="AA156" i="3" l="1"/>
  <c r="Z156" i="3"/>
  <c r="AA155" i="3"/>
  <c r="AA153" i="3"/>
  <c r="AA151" i="3"/>
  <c r="Z153" i="3"/>
  <c r="Z151" i="3"/>
  <c r="AA154" i="3"/>
  <c r="AA152" i="3"/>
  <c r="AA150" i="3"/>
  <c r="Z154" i="3"/>
  <c r="Z152" i="3"/>
  <c r="Z145" i="3"/>
  <c r="Z141" i="3"/>
  <c r="Z148" i="3"/>
  <c r="Z144" i="3"/>
  <c r="Z147" i="3"/>
  <c r="Z143" i="3"/>
  <c r="Z149" i="3"/>
  <c r="Z146" i="3"/>
  <c r="J38" i="11" l="1"/>
  <c r="G39" i="11" l="1"/>
  <c r="I38" i="11"/>
  <c r="F39" i="11"/>
  <c r="E39" i="11"/>
  <c r="D39" i="11"/>
  <c r="C39" i="11"/>
  <c r="B39" i="11"/>
  <c r="I37" i="11"/>
  <c r="I39" i="11" l="1"/>
  <c r="AA141" i="3" l="1" a="1"/>
  <c r="AA142" i="3" s="1"/>
  <c r="AA149" i="3" l="1"/>
  <c r="AA145" i="3"/>
  <c r="AA148" i="3"/>
  <c r="AA144" i="3"/>
  <c r="AA147" i="3"/>
  <c r="AA143" i="3"/>
  <c r="AA146" i="3"/>
  <c r="AA141" i="3"/>
  <c r="J7" i="2" l="1"/>
  <c r="B48" i="11" l="1"/>
  <c r="B42" i="11" s="1"/>
  <c r="B44" i="11" l="1"/>
  <c r="C44" i="11" s="1"/>
  <c r="B45" i="11"/>
  <c r="C45" i="11" s="1"/>
  <c r="B46" i="11"/>
  <c r="C46" i="11" s="1"/>
  <c r="B43" i="11"/>
  <c r="C43" i="11" s="1"/>
  <c r="F8" i="2"/>
  <c r="J8" i="2" s="1"/>
  <c r="C42" i="11" l="1"/>
  <c r="B47" i="11"/>
  <c r="C47" i="11" s="1"/>
  <c r="J4" i="2"/>
  <c r="J6" i="2"/>
  <c r="J5" i="2"/>
  <c r="J3" i="2"/>
  <c r="Y2" i="3" l="1"/>
  <c r="Y3" i="3" s="1"/>
  <c r="Y4" i="3" s="1"/>
  <c r="Y5" i="3" s="1"/>
  <c r="Y6" i="3" s="1"/>
  <c r="Y7" i="3" s="1"/>
  <c r="Y8" i="3" s="1"/>
  <c r="Y9" i="3" s="1"/>
  <c r="Y10" i="3" s="1"/>
  <c r="Y11" i="3" s="1"/>
  <c r="Y12" i="3" s="1"/>
  <c r="Y13" i="3" s="1"/>
  <c r="Y14" i="3" s="1"/>
  <c r="Y15" i="3" s="1"/>
  <c r="Y16" i="3" s="1"/>
  <c r="Y17" i="3" s="1"/>
  <c r="Y18" i="3" s="1"/>
  <c r="Y19" i="3" s="1"/>
  <c r="Y20" i="3" s="1"/>
  <c r="Y21" i="3" s="1"/>
  <c r="Y22" i="3" s="1"/>
  <c r="Y23" i="3" s="1"/>
  <c r="Y24" i="3" s="1"/>
  <c r="Y25" i="3" s="1"/>
  <c r="Y26" i="3" s="1"/>
  <c r="Y27" i="3" s="1"/>
  <c r="Y28" i="3" s="1"/>
  <c r="Y29" i="3" s="1"/>
  <c r="Y30" i="3" s="1"/>
  <c r="Y31" i="3" s="1"/>
  <c r="Y32" i="3" s="1"/>
  <c r="Y33" i="3" s="1"/>
  <c r="Y34" i="3" s="1"/>
  <c r="Y35" i="3" s="1"/>
  <c r="Y36" i="3" s="1"/>
  <c r="Y37" i="3" s="1"/>
  <c r="Y38" i="3" s="1"/>
  <c r="Y39" i="3" s="1"/>
  <c r="Y40" i="3" s="1"/>
  <c r="Y41" i="3" s="1"/>
  <c r="Y42" i="3" s="1"/>
  <c r="Y43" i="3" s="1"/>
  <c r="Y44" i="3" s="1"/>
  <c r="Y45" i="3" s="1"/>
  <c r="Y46" i="3" s="1"/>
  <c r="Y47" i="3" s="1"/>
  <c r="Y48" i="3" s="1"/>
  <c r="Y49" i="3" s="1"/>
  <c r="Y50" i="3" s="1"/>
  <c r="Y51" i="3" s="1"/>
  <c r="Y52" i="3" s="1"/>
  <c r="Y53" i="3" s="1"/>
  <c r="Y54" i="3" s="1"/>
  <c r="Y55" i="3" s="1"/>
  <c r="Y56" i="3" s="1"/>
  <c r="Y57" i="3" s="1"/>
  <c r="Y58" i="3" s="1"/>
  <c r="Y59" i="3" s="1"/>
  <c r="Y60" i="3" s="1"/>
  <c r="Y61" i="3" s="1"/>
  <c r="Y62" i="3" s="1"/>
  <c r="Y63" i="3" s="1"/>
  <c r="Y64" i="3" s="1"/>
  <c r="Y65" i="3" s="1"/>
  <c r="Y66" i="3" s="1"/>
  <c r="Y67" i="3" s="1"/>
  <c r="Y68" i="3" s="1"/>
  <c r="Y69" i="3" s="1"/>
  <c r="Y70" i="3" s="1"/>
  <c r="Y71" i="3" s="1"/>
  <c r="Y72" i="3" s="1"/>
  <c r="Y73" i="3" s="1"/>
  <c r="Y74" i="3" s="1"/>
  <c r="Y75" i="3" s="1"/>
  <c r="Y76" i="3" s="1"/>
  <c r="Y77" i="3" s="1"/>
  <c r="Y78" i="3" s="1"/>
  <c r="Y79" i="3" s="1"/>
  <c r="Y80" i="3" s="1"/>
  <c r="Y81" i="3" s="1"/>
  <c r="Y82" i="3" s="1"/>
  <c r="Y83" i="3" s="1"/>
  <c r="Y84" i="3" s="1"/>
  <c r="Y85" i="3" s="1"/>
  <c r="Y86" i="3" s="1"/>
  <c r="Y87" i="3" s="1"/>
  <c r="Y88" i="3" s="1"/>
  <c r="Y89" i="3" s="1"/>
  <c r="Y90" i="3" s="1"/>
  <c r="Y91" i="3" s="1"/>
  <c r="Y92" i="3" s="1"/>
  <c r="Y93" i="3" s="1"/>
  <c r="Y94" i="3" s="1"/>
  <c r="Y95" i="3" s="1"/>
  <c r="Y96" i="3" s="1"/>
  <c r="Y97" i="3" s="1"/>
  <c r="Y98" i="3" s="1"/>
  <c r="Y99" i="3" s="1"/>
  <c r="Y100" i="3" s="1"/>
  <c r="Y101" i="3" s="1"/>
  <c r="Y102" i="3" s="1"/>
  <c r="Y103" i="3" s="1"/>
  <c r="Y104" i="3" s="1"/>
  <c r="Y105" i="3" s="1"/>
  <c r="Y106" i="3" s="1"/>
  <c r="Y107" i="3" s="1"/>
  <c r="Y108" i="3" s="1"/>
  <c r="Y109" i="3" s="1"/>
  <c r="Y110" i="3" s="1"/>
  <c r="Y111" i="3" s="1"/>
  <c r="Y112" i="3" s="1"/>
  <c r="Y113" i="3" s="1"/>
  <c r="Y114" i="3" s="1"/>
  <c r="Y115" i="3" s="1"/>
  <c r="Y116" i="3" s="1"/>
  <c r="Y117" i="3" s="1"/>
  <c r="Y118" i="3" s="1"/>
  <c r="Y119" i="3" s="1"/>
  <c r="Y120" i="3" s="1"/>
  <c r="Y121" i="3" s="1"/>
  <c r="Y122" i="3" s="1"/>
  <c r="Y123" i="3" s="1"/>
  <c r="Y124" i="3" s="1"/>
  <c r="Y125" i="3" s="1"/>
  <c r="Y126" i="3" s="1"/>
  <c r="Y127" i="3" s="1"/>
  <c r="Y128" i="3" s="1"/>
  <c r="Y129" i="3" s="1"/>
  <c r="Y130" i="3" s="1"/>
  <c r="Y131" i="3" s="1"/>
  <c r="Y132" i="3" s="1"/>
  <c r="Y133" i="3" s="1"/>
  <c r="Y134" i="3" s="1"/>
  <c r="Y135" i="3" s="1"/>
  <c r="Y136" i="3" s="1"/>
  <c r="Y137" i="3" s="1"/>
  <c r="Y138" i="3" s="1"/>
  <c r="Y139" i="3" s="1"/>
  <c r="Y140" i="3" s="1"/>
  <c r="AA127" i="3" l="1" a="1"/>
  <c r="AA129" i="3" s="1"/>
  <c r="AA113" i="3" a="1"/>
  <c r="AA115" i="3" s="1"/>
  <c r="AA99" i="3" a="1"/>
  <c r="AA99" i="3" s="1"/>
  <c r="AA85" i="3" a="1"/>
  <c r="AA85" i="3" s="1"/>
  <c r="AA71" i="3" a="1"/>
  <c r="AA71" i="3" s="1"/>
  <c r="AA57" i="3" a="1"/>
  <c r="AA59" i="3" s="1"/>
  <c r="AA43" i="3" a="1"/>
  <c r="AA43" i="3" s="1"/>
  <c r="AA29" i="3" a="1"/>
  <c r="AA29" i="3" s="1"/>
  <c r="AA15" i="3" a="1"/>
  <c r="AA15" i="3" s="1"/>
  <c r="AA1" i="3" a="1"/>
  <c r="AA1" i="3" s="1"/>
  <c r="Z127" i="3" a="1"/>
  <c r="Z129" i="3" s="1"/>
  <c r="Z113" i="3" a="1"/>
  <c r="Z113" i="3" s="1"/>
  <c r="Z99" i="3" a="1"/>
  <c r="Z99" i="3" s="1"/>
  <c r="Z85" i="3" a="1"/>
  <c r="Z88" i="3" s="1"/>
  <c r="Z71" i="3" a="1"/>
  <c r="Z74" i="3" s="1"/>
  <c r="Z57" i="3" a="1"/>
  <c r="Z57" i="3" s="1"/>
  <c r="Z43" i="3" a="1"/>
  <c r="Z43" i="3" s="1"/>
  <c r="Z29" i="3" a="1"/>
  <c r="Z31" i="3" s="1"/>
  <c r="Z15" i="3" a="1"/>
  <c r="Z18" i="3" s="1"/>
  <c r="Z1" i="3" a="1"/>
  <c r="Z4" i="3" s="1"/>
  <c r="AA140" i="3" l="1"/>
  <c r="AA136" i="3"/>
  <c r="AA132" i="3"/>
  <c r="AA128" i="3"/>
  <c r="AA139" i="3"/>
  <c r="AA135" i="3"/>
  <c r="AA131" i="3"/>
  <c r="AA127" i="3"/>
  <c r="AA138" i="3"/>
  <c r="AA134" i="3"/>
  <c r="AA130" i="3"/>
  <c r="AA137" i="3"/>
  <c r="AA133" i="3"/>
  <c r="AA126" i="3"/>
  <c r="AA122" i="3"/>
  <c r="AA118" i="3"/>
  <c r="AA114" i="3"/>
  <c r="AA125" i="3"/>
  <c r="AA121" i="3"/>
  <c r="AA117" i="3"/>
  <c r="AA113" i="3"/>
  <c r="AA124" i="3"/>
  <c r="AA120" i="3"/>
  <c r="AA116" i="3"/>
  <c r="AA123" i="3"/>
  <c r="AA119" i="3"/>
  <c r="AA110" i="3"/>
  <c r="AA106" i="3"/>
  <c r="AA102" i="3"/>
  <c r="AA109" i="3"/>
  <c r="AA105" i="3"/>
  <c r="AA101" i="3"/>
  <c r="AA112" i="3"/>
  <c r="AA108" i="3"/>
  <c r="AA104" i="3"/>
  <c r="AA100" i="3"/>
  <c r="AA111" i="3"/>
  <c r="AA107" i="3"/>
  <c r="AA103" i="3"/>
  <c r="AA96" i="3"/>
  <c r="AA92" i="3"/>
  <c r="AA88" i="3"/>
  <c r="AA95" i="3"/>
  <c r="AA91" i="3"/>
  <c r="AA87" i="3"/>
  <c r="AA98" i="3"/>
  <c r="AA94" i="3"/>
  <c r="AA90" i="3"/>
  <c r="AA86" i="3"/>
  <c r="AA97" i="3"/>
  <c r="AA93" i="3"/>
  <c r="AA89" i="3"/>
  <c r="AA82" i="3"/>
  <c r="AA78" i="3"/>
  <c r="AA74" i="3"/>
  <c r="AA81" i="3"/>
  <c r="AA77" i="3"/>
  <c r="AA73" i="3"/>
  <c r="AA84" i="3"/>
  <c r="AA80" i="3"/>
  <c r="AA76" i="3"/>
  <c r="AA72" i="3"/>
  <c r="AA83" i="3"/>
  <c r="AA79" i="3"/>
  <c r="AA75" i="3"/>
  <c r="AA70" i="3"/>
  <c r="AA66" i="3"/>
  <c r="AA62" i="3"/>
  <c r="AA58" i="3"/>
  <c r="AA69" i="3"/>
  <c r="AA65" i="3"/>
  <c r="AA61" i="3"/>
  <c r="AA57" i="3"/>
  <c r="AA68" i="3"/>
  <c r="AA64" i="3"/>
  <c r="AA60" i="3"/>
  <c r="AA67" i="3"/>
  <c r="AA63" i="3"/>
  <c r="AA54" i="3"/>
  <c r="AA50" i="3"/>
  <c r="AA46" i="3"/>
  <c r="AA53" i="3"/>
  <c r="AA49" i="3"/>
  <c r="AA45" i="3"/>
  <c r="AA56" i="3"/>
  <c r="AA52" i="3"/>
  <c r="AA48" i="3"/>
  <c r="AA44" i="3"/>
  <c r="AA55" i="3"/>
  <c r="AA51" i="3"/>
  <c r="AA47" i="3"/>
  <c r="AA40" i="3"/>
  <c r="AA36" i="3"/>
  <c r="AA32" i="3"/>
  <c r="AA39" i="3"/>
  <c r="AA35" i="3"/>
  <c r="AA31" i="3"/>
  <c r="AA42" i="3"/>
  <c r="AA38" i="3"/>
  <c r="AA34" i="3"/>
  <c r="AA30" i="3"/>
  <c r="AA41" i="3"/>
  <c r="AA37" i="3"/>
  <c r="AA33" i="3"/>
  <c r="AA26" i="3"/>
  <c r="AA22" i="3"/>
  <c r="AA18" i="3"/>
  <c r="AA25" i="3"/>
  <c r="AA21" i="3"/>
  <c r="AA17" i="3"/>
  <c r="AA28" i="3"/>
  <c r="AA24" i="3"/>
  <c r="AA20" i="3"/>
  <c r="AA16" i="3"/>
  <c r="AA27" i="3"/>
  <c r="AA23" i="3"/>
  <c r="AA19" i="3"/>
  <c r="AA12" i="3"/>
  <c r="AA8" i="3"/>
  <c r="AA4" i="3"/>
  <c r="AA7" i="3"/>
  <c r="AA3" i="3"/>
  <c r="AA11" i="3"/>
  <c r="AA14" i="3"/>
  <c r="AA10" i="3"/>
  <c r="AA6" i="3"/>
  <c r="AA2" i="3"/>
  <c r="AA13" i="3"/>
  <c r="AA9" i="3"/>
  <c r="AA5" i="3"/>
  <c r="Z140" i="3"/>
  <c r="Z136" i="3"/>
  <c r="Z132" i="3"/>
  <c r="Z128" i="3"/>
  <c r="Z139" i="3"/>
  <c r="Z135" i="3"/>
  <c r="Z131" i="3"/>
  <c r="Z127" i="3"/>
  <c r="Z138" i="3"/>
  <c r="Z134" i="3"/>
  <c r="Z130" i="3"/>
  <c r="Z137" i="3"/>
  <c r="Z133" i="3"/>
  <c r="Z124" i="3"/>
  <c r="Z120" i="3"/>
  <c r="Z116" i="3"/>
  <c r="Z123" i="3"/>
  <c r="Z119" i="3"/>
  <c r="Z115" i="3"/>
  <c r="Z126" i="3"/>
  <c r="Z122" i="3"/>
  <c r="Z118" i="3"/>
  <c r="Z114" i="3"/>
  <c r="Z125" i="3"/>
  <c r="Z121" i="3"/>
  <c r="Z117" i="3"/>
  <c r="Z110" i="3"/>
  <c r="Z106" i="3"/>
  <c r="Z102" i="3"/>
  <c r="Z109" i="3"/>
  <c r="Z105" i="3"/>
  <c r="Z101" i="3"/>
  <c r="Z112" i="3"/>
  <c r="Z108" i="3"/>
  <c r="Z104" i="3"/>
  <c r="Z100" i="3"/>
  <c r="Z111" i="3"/>
  <c r="Z107" i="3"/>
  <c r="Z103" i="3"/>
  <c r="Z95" i="3"/>
  <c r="Z91" i="3"/>
  <c r="Z87" i="3"/>
  <c r="Z98" i="3"/>
  <c r="Z94" i="3"/>
  <c r="Z90" i="3"/>
  <c r="Z86" i="3"/>
  <c r="Z97" i="3"/>
  <c r="Z93" i="3"/>
  <c r="Z89" i="3"/>
  <c r="Z85" i="3"/>
  <c r="Z96" i="3"/>
  <c r="Z92" i="3"/>
  <c r="Z81" i="3"/>
  <c r="Z77" i="3"/>
  <c r="Z73" i="3"/>
  <c r="Z84" i="3"/>
  <c r="Z80" i="3"/>
  <c r="Z76" i="3"/>
  <c r="Z72" i="3"/>
  <c r="Z83" i="3"/>
  <c r="Z79" i="3"/>
  <c r="Z75" i="3"/>
  <c r="Z71" i="3"/>
  <c r="Z82" i="3"/>
  <c r="Z78" i="3"/>
  <c r="Z68" i="3"/>
  <c r="Z64" i="3"/>
  <c r="Z60" i="3"/>
  <c r="Z67" i="3"/>
  <c r="Z63" i="3"/>
  <c r="Z59" i="3"/>
  <c r="Z70" i="3"/>
  <c r="Z66" i="3"/>
  <c r="Z62" i="3"/>
  <c r="Z58" i="3"/>
  <c r="Z69" i="3"/>
  <c r="Z65" i="3"/>
  <c r="Z61" i="3"/>
  <c r="Z54" i="3"/>
  <c r="Z50" i="3"/>
  <c r="Z46" i="3"/>
  <c r="Z53" i="3"/>
  <c r="Z49" i="3"/>
  <c r="Z45" i="3"/>
  <c r="Z56" i="3"/>
  <c r="Z52" i="3"/>
  <c r="Z48" i="3"/>
  <c r="Z44" i="3"/>
  <c r="Z55" i="3"/>
  <c r="Z51" i="3"/>
  <c r="Z47" i="3"/>
  <c r="Z42" i="3"/>
  <c r="Z38" i="3"/>
  <c r="Z34" i="3"/>
  <c r="Z30" i="3"/>
  <c r="Z41" i="3"/>
  <c r="Z37" i="3"/>
  <c r="Z33" i="3"/>
  <c r="Z29" i="3"/>
  <c r="Z40" i="3"/>
  <c r="Z36" i="3"/>
  <c r="Z32" i="3"/>
  <c r="Z39" i="3"/>
  <c r="Z35" i="3"/>
  <c r="Z25" i="3"/>
  <c r="Z21" i="3"/>
  <c r="Z17" i="3"/>
  <c r="Z28" i="3"/>
  <c r="Z24" i="3"/>
  <c r="Z20" i="3"/>
  <c r="Z16" i="3"/>
  <c r="Z27" i="3"/>
  <c r="Z23" i="3"/>
  <c r="Z19" i="3"/>
  <c r="Z15" i="3"/>
  <c r="Z26" i="3"/>
  <c r="Z22" i="3"/>
  <c r="Z11" i="3"/>
  <c r="Z7" i="3"/>
  <c r="Z3" i="3"/>
  <c r="Z14" i="3"/>
  <c r="Z10" i="3"/>
  <c r="Z6" i="3"/>
  <c r="Z2" i="3"/>
  <c r="Z13" i="3"/>
  <c r="Z9" i="3"/>
  <c r="Z5" i="3"/>
  <c r="Z1" i="3"/>
  <c r="Z12" i="3"/>
  <c r="Z8" i="3"/>
  <c r="J9" i="2" l="1"/>
</calcChain>
</file>

<file path=xl/sharedStrings.xml><?xml version="1.0" encoding="utf-8"?>
<sst xmlns="http://schemas.openxmlformats.org/spreadsheetml/2006/main" count="177" uniqueCount="102">
  <si>
    <t>Seg</t>
  </si>
  <si>
    <t>Ter</t>
  </si>
  <si>
    <t>Qua</t>
  </si>
  <si>
    <t>Qui</t>
  </si>
  <si>
    <t>Sex</t>
  </si>
  <si>
    <t>Sab</t>
  </si>
  <si>
    <t>Dom</t>
  </si>
  <si>
    <t>Dia Mês</t>
  </si>
  <si>
    <t>Teste</t>
  </si>
  <si>
    <t>Fevereiro</t>
  </si>
  <si>
    <t>Disciplina</t>
  </si>
  <si>
    <t>total</t>
  </si>
  <si>
    <t>Minutos</t>
  </si>
  <si>
    <t>A fazer hoje</t>
  </si>
  <si>
    <t>%</t>
  </si>
  <si>
    <t>h</t>
  </si>
  <si>
    <t>Geral</t>
  </si>
  <si>
    <t>Exames</t>
  </si>
  <si>
    <t>Para hoje</t>
  </si>
  <si>
    <t>Para esta semana</t>
  </si>
  <si>
    <t>Feito hoje</t>
  </si>
  <si>
    <t>total (p)</t>
  </si>
  <si>
    <t>(p) = previsto</t>
  </si>
  <si>
    <t>(h) = horas</t>
  </si>
  <si>
    <t>(h) totais (p)</t>
  </si>
  <si>
    <t>(h) a fazer</t>
  </si>
  <si>
    <t xml:space="preserve">(h) feitas </t>
  </si>
  <si>
    <t>2ª</t>
  </si>
  <si>
    <t>3ª</t>
  </si>
  <si>
    <t>4ª</t>
  </si>
  <si>
    <t>5ª</t>
  </si>
  <si>
    <t>6ª</t>
  </si>
  <si>
    <t>Guga: aqele gajo de 19 qe a meio do semestre já tinha feito os exercicios todos e quase so ia às teóricas para ver como eram as coisas.</t>
  </si>
  <si>
    <t>Para não esqecer o q aprendi por na folha resumo</t>
  </si>
  <si>
    <t>&lt;- a dormir</t>
  </si>
  <si>
    <t>&lt;- periodo de adormecimento (approx 40min)</t>
  </si>
  <si>
    <t>&lt;- acordar</t>
  </si>
  <si>
    <t>&lt;- aula</t>
  </si>
  <si>
    <t>&lt;- refeição</t>
  </si>
  <si>
    <t>&lt;- deslocamento p faculdade (1 bloco = carro, 2 blocos = autocarro)</t>
  </si>
  <si>
    <t>Quando uma disciplina tocar no fim do vermelho, está cumprido o nº de horas q eu prupus</t>
  </si>
  <si>
    <t>Estudar para o 20, mas começando sempre das ideias mais gerais / importantes para as menos importantes/mais específicas</t>
  </si>
  <si>
    <t>Na folha de compressão de notas fazer mapa de conceitos. Usar + max de desenhos (com legenda qdo forem usados mtas xs, e texto à frente se n forem óbvios)</t>
  </si>
  <si>
    <t>&lt;- exercício</t>
  </si>
  <si>
    <t>Rever francês</t>
  </si>
  <si>
    <t>Melhorar alemão</t>
  </si>
  <si>
    <t>Começar a procurar empresas candidatas na Suíça</t>
  </si>
  <si>
    <t>st</t>
  </si>
  <si>
    <t>me3</t>
  </si>
  <si>
    <t>om1</t>
  </si>
  <si>
    <t>spt</t>
  </si>
  <si>
    <t>ge</t>
  </si>
  <si>
    <t>Março</t>
  </si>
  <si>
    <t>Abril</t>
  </si>
  <si>
    <t>Maio</t>
  </si>
  <si>
    <t>Junho</t>
  </si>
  <si>
    <t>Julho</t>
  </si>
  <si>
    <t xml:space="preserve">Fim dos </t>
  </si>
  <si>
    <t>Carnaval</t>
  </si>
  <si>
    <t>Feriado</t>
  </si>
  <si>
    <t>Aulas</t>
  </si>
  <si>
    <t>Estudo</t>
  </si>
  <si>
    <t>&lt;- estudar</t>
  </si>
  <si>
    <t>Almoço</t>
  </si>
  <si>
    <t>intervalo 10 min: esticar as pernas, dar 1 volta, dançar</t>
  </si>
  <si>
    <t>Total</t>
  </si>
  <si>
    <t>ST</t>
  </si>
  <si>
    <t>ME3</t>
  </si>
  <si>
    <t>OM1</t>
  </si>
  <si>
    <t>SPT</t>
  </si>
  <si>
    <t>GE</t>
  </si>
  <si>
    <t>Total dia</t>
  </si>
  <si>
    <t>Horas a dedicar a cada disciplina por semana</t>
  </si>
  <si>
    <t>Ajustes</t>
  </si>
  <si>
    <t>&lt;- 20mins meditação</t>
  </si>
  <si>
    <t>1h</t>
  </si>
  <si>
    <t>20 mins</t>
  </si>
  <si>
    <t>SPT (TP)</t>
  </si>
  <si>
    <t>OM (T)</t>
  </si>
  <si>
    <t>OM (P)</t>
  </si>
  <si>
    <t>MEC3 (T)</t>
  </si>
  <si>
    <t>GE(T)</t>
  </si>
  <si>
    <t>MEC3(P)</t>
  </si>
  <si>
    <t>GE(P)</t>
  </si>
  <si>
    <t>SPT(T)</t>
  </si>
  <si>
    <t>OM(T)</t>
  </si>
  <si>
    <t>Não gosto muito de acordar às 8… para isso prefiro acordar no silencio tipo 6-7h qdo ainda tao tds a dormir ou entao</t>
  </si>
  <si>
    <t>so as 9 e tal..</t>
  </si>
  <si>
    <t>Média</t>
  </si>
  <si>
    <t>OBJETIVO PARA ESTA SEMANA:</t>
  </si>
  <si>
    <t xml:space="preserve">             </t>
  </si>
  <si>
    <t>SPT Trab</t>
  </si>
  <si>
    <t xml:space="preserve"> </t>
  </si>
  <si>
    <t>OM</t>
  </si>
  <si>
    <t>Fim aulas</t>
  </si>
  <si>
    <t>OM Qeima</t>
  </si>
  <si>
    <t>fgr</t>
  </si>
  <si>
    <t>Horas (h) Investidas</t>
  </si>
  <si>
    <t>Em Horas</t>
  </si>
  <si>
    <t>Faltam</t>
  </si>
  <si>
    <t>Nota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</si>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</sst>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Arial"/>
      <family val="2"/>
    </font>
    <font>
      <b/>
      <sz val="11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6"/>
      <color theme="1"/>
      <name val="Arial"/>
      <family val="2"/>
    </font>
    <font>
      <sz val="11"/>
      <color rgb="FF007E39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92D05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rgb="FFFF1111"/>
      <name val="Calibri"/>
      <family val="2"/>
      <scheme val="minor"/>
    </font>
    <font>
      <sz val="11"/>
      <color rgb="FFCDA125"/>
      <name val="Calibri"/>
      <family val="2"/>
      <scheme val="minor"/>
    </font>
    <font>
      <sz val="11"/>
      <color rgb="FF73CAF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682F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979"/>
        <bgColor indexed="64"/>
      </patternFill>
    </fill>
    <fill>
      <patternFill patternType="solid">
        <fgColor rgb="FFE3BE9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4784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E89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AFFC1"/>
        <bgColor indexed="64"/>
      </patternFill>
    </fill>
    <fill>
      <patternFill patternType="solid">
        <fgColor rgb="FFEDE6B5"/>
        <bgColor indexed="64"/>
      </patternFill>
    </fill>
    <fill>
      <patternFill patternType="solid">
        <fgColor rgb="FFDEB542"/>
        <bgColor indexed="64"/>
      </patternFill>
    </fill>
    <fill>
      <patternFill patternType="solid">
        <fgColor rgb="FF00569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4FD1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E39"/>
        <bgColor indexed="64"/>
      </patternFill>
    </fill>
    <fill>
      <patternFill patternType="solid">
        <fgColor rgb="FFD6A3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50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C7D6EB"/>
      </left>
      <right/>
      <top/>
      <bottom/>
      <diagonal/>
    </border>
    <border>
      <left/>
      <right/>
      <top style="thin">
        <color rgb="FF92D050"/>
      </top>
      <bottom style="thin">
        <color indexed="64"/>
      </bottom>
      <diagonal/>
    </border>
    <border>
      <left/>
      <right/>
      <top style="thin">
        <color rgb="FF92D050"/>
      </top>
      <bottom style="thin">
        <color rgb="FF92D050"/>
      </bottom>
      <diagonal/>
    </border>
    <border>
      <left/>
      <right/>
      <top/>
      <bottom style="thin">
        <color rgb="FFCEA124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/>
      <top style="thin">
        <color rgb="FFD0BE3C"/>
      </top>
      <bottom style="thin">
        <color rgb="FFD0BE3C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/>
      </right>
      <top style="thin">
        <color rgb="FFC7D6EB"/>
      </top>
      <bottom style="thin">
        <color rgb="FFC7D6EB"/>
      </bottom>
      <diagonal/>
    </border>
    <border>
      <left style="medium">
        <color theme="1"/>
      </left>
      <right/>
      <top style="thin">
        <color theme="1" tint="0.499984740745262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 style="thin">
        <color rgb="FFC7D6EB"/>
      </top>
      <bottom/>
      <diagonal/>
    </border>
    <border>
      <left/>
      <right style="medium">
        <color theme="1"/>
      </right>
      <top style="thin">
        <color theme="1" tint="0.499984740745262"/>
      </top>
      <bottom style="thin">
        <color rgb="FFC7D6EB"/>
      </bottom>
      <diagonal/>
    </border>
    <border>
      <left style="medium">
        <color theme="1"/>
      </left>
      <right/>
      <top style="thin">
        <color theme="1" tint="0.499984740745262"/>
      </top>
      <bottom style="medium">
        <color theme="1"/>
      </bottom>
      <diagonal/>
    </border>
    <border>
      <left/>
      <right style="medium">
        <color theme="1"/>
      </right>
      <top style="thin">
        <color rgb="FFC7D6EB"/>
      </top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0" tint="-0.499984740745262"/>
      </left>
      <right/>
      <top/>
      <bottom/>
      <diagonal/>
    </border>
    <border>
      <left/>
      <right/>
      <top style="thin">
        <color theme="1" tint="0.249977111117893"/>
      </top>
      <bottom style="thin">
        <color rgb="FFCEA12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slantDashDot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/>
    <xf numFmtId="0" fontId="0" fillId="0" borderId="0" xfId="0" applyFont="1" applyFill="1" applyAlignment="1">
      <alignment horizontal="center" vertical="center"/>
    </xf>
    <xf numFmtId="16" fontId="0" fillId="0" borderId="0" xfId="0" applyNumberFormat="1" applyFill="1" applyAlignment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0" fillId="0" borderId="0" xfId="0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2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NumberForma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9" borderId="2" xfId="0" applyFont="1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0" fillId="0" borderId="0" xfId="0" applyFont="1"/>
    <xf numFmtId="0" fontId="5" fillId="0" borderId="0" xfId="0" applyFont="1"/>
    <xf numFmtId="0" fontId="0" fillId="0" borderId="0" xfId="0" applyAlignment="1">
      <alignment horizontal="right"/>
    </xf>
    <xf numFmtId="0" fontId="0" fillId="0" borderId="6" xfId="0" applyBorder="1" applyAlignment="1">
      <alignment horizontal="center"/>
    </xf>
    <xf numFmtId="164" fontId="0" fillId="0" borderId="0" xfId="0" applyNumberFormat="1"/>
    <xf numFmtId="0" fontId="6" fillId="11" borderId="5" xfId="0" applyFont="1" applyFill="1" applyBorder="1" applyAlignment="1">
      <alignment horizontal="center"/>
    </xf>
    <xf numFmtId="9" fontId="7" fillId="0" borderId="7" xfId="0" applyNumberFormat="1" applyFont="1" applyBorder="1" applyAlignment="1">
      <alignment horizontal="center"/>
    </xf>
    <xf numFmtId="9" fontId="7" fillId="0" borderId="0" xfId="0" applyNumberFormat="1" applyFont="1" applyBorder="1" applyAlignment="1">
      <alignment horizontal="center"/>
    </xf>
    <xf numFmtId="9" fontId="7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0" fillId="11" borderId="9" xfId="0" applyFont="1" applyFill="1" applyBorder="1" applyAlignment="1">
      <alignment horizontal="center"/>
    </xf>
    <xf numFmtId="0" fontId="0" fillId="11" borderId="8" xfId="0" applyFont="1" applyFill="1" applyBorder="1" applyAlignment="1">
      <alignment horizontal="center"/>
    </xf>
    <xf numFmtId="0" fontId="6" fillId="11" borderId="0" xfId="0" applyFont="1" applyFill="1" applyAlignment="1">
      <alignment horizontal="center"/>
    </xf>
    <xf numFmtId="0" fontId="0" fillId="4" borderId="12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0" fillId="3" borderId="11" xfId="0" applyFill="1" applyBorder="1"/>
    <xf numFmtId="0" fontId="0" fillId="3" borderId="11" xfId="0" applyFill="1" applyBorder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0" fillId="0" borderId="0" xfId="0" applyNumberFormat="1" applyAlignment="1">
      <alignment horizontal="center"/>
    </xf>
    <xf numFmtId="0" fontId="8" fillId="0" borderId="0" xfId="0" applyFont="1"/>
    <xf numFmtId="0" fontId="6" fillId="0" borderId="0" xfId="0" applyFont="1" applyFill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0" borderId="0" xfId="0" quotePrefix="1" applyFont="1" applyFill="1" applyAlignment="1">
      <alignment horizontal="left" vertical="center"/>
    </xf>
    <xf numFmtId="0" fontId="6" fillId="3" borderId="11" xfId="0" applyFont="1" applyFill="1" applyBorder="1" applyAlignment="1">
      <alignment horizontal="center" vertical="center"/>
    </xf>
    <xf numFmtId="0" fontId="4" fillId="16" borderId="0" xfId="0" applyFont="1" applyFill="1" applyAlignment="1">
      <alignment horizontal="center" wrapText="1"/>
    </xf>
    <xf numFmtId="0" fontId="4" fillId="14" borderId="0" xfId="0" applyFont="1" applyFill="1" applyBorder="1" applyAlignment="1">
      <alignment horizontal="center"/>
    </xf>
    <xf numFmtId="0" fontId="4" fillId="17" borderId="0" xfId="0" applyFont="1" applyFill="1"/>
    <xf numFmtId="0" fontId="0" fillId="18" borderId="0" xfId="0" applyFill="1"/>
    <xf numFmtId="0" fontId="4" fillId="6" borderId="0" xfId="0" applyFont="1" applyFill="1" applyBorder="1" applyAlignment="1">
      <alignment horizontal="center"/>
    </xf>
    <xf numFmtId="0" fontId="0" fillId="0" borderId="0" xfId="0" applyBorder="1"/>
    <xf numFmtId="0" fontId="0" fillId="19" borderId="0" xfId="0" applyFill="1"/>
    <xf numFmtId="0" fontId="10" fillId="19" borderId="0" xfId="0" applyFont="1" applyFill="1" applyBorder="1"/>
    <xf numFmtId="0" fontId="0" fillId="19" borderId="0" xfId="0" applyFill="1" applyBorder="1"/>
    <xf numFmtId="0" fontId="8" fillId="19" borderId="0" xfId="0" applyFont="1" applyFill="1"/>
    <xf numFmtId="1" fontId="0" fillId="12" borderId="14" xfId="0" applyNumberFormat="1" applyFill="1" applyBorder="1" applyAlignment="1">
      <alignment horizontal="center"/>
    </xf>
    <xf numFmtId="1" fontId="2" fillId="2" borderId="18" xfId="0" applyNumberFormat="1" applyFont="1" applyFill="1" applyBorder="1" applyAlignment="1">
      <alignment horizontal="center" vertical="center"/>
    </xf>
    <xf numFmtId="1" fontId="2" fillId="2" borderId="21" xfId="0" applyNumberFormat="1" applyFont="1" applyFill="1" applyBorder="1" applyAlignment="1">
      <alignment horizontal="center" vertical="center"/>
    </xf>
    <xf numFmtId="1" fontId="2" fillId="2" borderId="24" xfId="0" applyNumberFormat="1" applyFont="1" applyFill="1" applyBorder="1" applyAlignment="1">
      <alignment horizontal="center" vertical="center"/>
    </xf>
    <xf numFmtId="0" fontId="9" fillId="20" borderId="15" xfId="0" applyFont="1" applyFill="1" applyBorder="1" applyAlignment="1">
      <alignment horizontal="center"/>
    </xf>
    <xf numFmtId="0" fontId="9" fillId="20" borderId="16" xfId="0" applyFont="1" applyFill="1" applyBorder="1" applyAlignment="1">
      <alignment horizontal="center"/>
    </xf>
    <xf numFmtId="0" fontId="11" fillId="21" borderId="0" xfId="0" applyFont="1" applyFill="1" applyAlignment="1">
      <alignment horizontal="center"/>
    </xf>
    <xf numFmtId="0" fontId="0" fillId="21" borderId="0" xfId="0" applyFill="1"/>
    <xf numFmtId="0" fontId="12" fillId="21" borderId="0" xfId="0" applyFont="1" applyFill="1"/>
    <xf numFmtId="0" fontId="11" fillId="21" borderId="0" xfId="0" applyFont="1" applyFill="1"/>
    <xf numFmtId="1" fontId="0" fillId="22" borderId="10" xfId="0" applyNumberFormat="1" applyFill="1" applyBorder="1" applyAlignment="1">
      <alignment horizontal="center"/>
    </xf>
    <xf numFmtId="2" fontId="0" fillId="22" borderId="10" xfId="0" applyNumberFormat="1" applyFill="1" applyBorder="1" applyAlignment="1">
      <alignment horizontal="center"/>
    </xf>
    <xf numFmtId="0" fontId="2" fillId="23" borderId="0" xfId="0" applyFont="1" applyFill="1"/>
    <xf numFmtId="0" fontId="13" fillId="0" borderId="0" xfId="0" applyFont="1" applyAlignment="1">
      <alignment horizontal="center"/>
    </xf>
    <xf numFmtId="0" fontId="14" fillId="0" borderId="0" xfId="0" applyFont="1"/>
    <xf numFmtId="0" fontId="13" fillId="24" borderId="0" xfId="0" applyFont="1" applyFill="1"/>
    <xf numFmtId="165" fontId="0" fillId="0" borderId="0" xfId="0" applyNumberFormat="1" applyFill="1" applyAlignment="1">
      <alignment horizontal="center"/>
    </xf>
    <xf numFmtId="0" fontId="0" fillId="0" borderId="0" xfId="0" applyFill="1" applyAlignment="1">
      <alignment horizontal="left" vertical="center"/>
    </xf>
    <xf numFmtId="0" fontId="0" fillId="4" borderId="1" xfId="0" applyFont="1" applyFill="1" applyBorder="1" applyAlignment="1">
      <alignment horizontal="left" vertical="center"/>
    </xf>
    <xf numFmtId="1" fontId="0" fillId="0" borderId="0" xfId="0" applyNumberFormat="1" applyAlignment="1">
      <alignment horizontal="center"/>
    </xf>
    <xf numFmtId="0" fontId="0" fillId="0" borderId="0" xfId="0" applyAlignment="1"/>
    <xf numFmtId="0" fontId="15" fillId="0" borderId="0" xfId="0" applyFont="1" applyAlignment="1"/>
    <xf numFmtId="0" fontId="16" fillId="0" borderId="0" xfId="0" applyFont="1" applyAlignment="1"/>
    <xf numFmtId="0" fontId="0" fillId="8" borderId="0" xfId="0" applyFill="1"/>
    <xf numFmtId="0" fontId="0" fillId="13" borderId="0" xfId="0" applyFill="1" applyBorder="1"/>
    <xf numFmtId="0" fontId="0" fillId="8" borderId="0" xfId="0" applyFill="1" applyBorder="1"/>
    <xf numFmtId="0" fontId="0" fillId="0" borderId="0" xfId="0" applyBorder="1" applyAlignment="1">
      <alignment horizontal="center"/>
    </xf>
    <xf numFmtId="0" fontId="0" fillId="25" borderId="0" xfId="0" applyFill="1"/>
    <xf numFmtId="0" fontId="0" fillId="16" borderId="0" xfId="0" applyFill="1" applyBorder="1"/>
    <xf numFmtId="0" fontId="0" fillId="26" borderId="0" xfId="0" applyFill="1" applyBorder="1"/>
    <xf numFmtId="0" fontId="0" fillId="0" borderId="26" xfId="0" applyBorder="1"/>
    <xf numFmtId="0" fontId="4" fillId="17" borderId="27" xfId="0" applyFont="1" applyFill="1" applyBorder="1"/>
    <xf numFmtId="0" fontId="4" fillId="17" borderId="28" xfId="0" applyFont="1" applyFill="1" applyBorder="1"/>
    <xf numFmtId="0" fontId="4" fillId="17" borderId="29" xfId="0" applyFont="1" applyFill="1" applyBorder="1"/>
    <xf numFmtId="0" fontId="0" fillId="0" borderId="30" xfId="0" applyBorder="1"/>
    <xf numFmtId="0" fontId="4" fillId="18" borderId="31" xfId="0" applyFont="1" applyFill="1" applyBorder="1" applyAlignment="1">
      <alignment horizontal="center"/>
    </xf>
    <xf numFmtId="0" fontId="0" fillId="26" borderId="30" xfId="0" applyFill="1" applyBorder="1"/>
    <xf numFmtId="0" fontId="0" fillId="26" borderId="31" xfId="0" applyFill="1" applyBorder="1"/>
    <xf numFmtId="0" fontId="4" fillId="14" borderId="30" xfId="0" applyFont="1" applyFill="1" applyBorder="1" applyAlignment="1">
      <alignment horizontal="center"/>
    </xf>
    <xf numFmtId="0" fontId="4" fillId="14" borderId="31" xfId="0" applyFont="1" applyFill="1" applyBorder="1" applyAlignment="1">
      <alignment horizontal="center"/>
    </xf>
    <xf numFmtId="0" fontId="4" fillId="6" borderId="30" xfId="0" applyFont="1" applyFill="1" applyBorder="1" applyAlignment="1">
      <alignment horizontal="center"/>
    </xf>
    <xf numFmtId="0" fontId="4" fillId="6" borderId="31" xfId="0" applyFont="1" applyFill="1" applyBorder="1" applyAlignment="1">
      <alignment horizontal="center"/>
    </xf>
    <xf numFmtId="0" fontId="4" fillId="6" borderId="36" xfId="0" applyFont="1" applyFill="1" applyBorder="1" applyAlignment="1">
      <alignment horizontal="center"/>
    </xf>
    <xf numFmtId="0" fontId="4" fillId="6" borderId="37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15" borderId="31" xfId="0" applyFill="1" applyBorder="1"/>
    <xf numFmtId="0" fontId="0" fillId="15" borderId="38" xfId="0" applyFill="1" applyBorder="1"/>
    <xf numFmtId="165" fontId="0" fillId="0" borderId="0" xfId="0" applyNumberFormat="1" applyAlignment="1">
      <alignment horizontal="center"/>
    </xf>
    <xf numFmtId="0" fontId="0" fillId="16" borderId="30" xfId="0" applyFill="1" applyBorder="1"/>
    <xf numFmtId="0" fontId="0" fillId="16" borderId="31" xfId="0" applyFill="1" applyBorder="1"/>
    <xf numFmtId="0" fontId="4" fillId="27" borderId="30" xfId="0" applyFont="1" applyFill="1" applyBorder="1" applyAlignment="1">
      <alignment horizontal="center" wrapText="1"/>
    </xf>
    <xf numFmtId="0" fontId="4" fillId="27" borderId="0" xfId="0" applyFont="1" applyFill="1" applyBorder="1" applyAlignment="1">
      <alignment horizontal="center" wrapText="1"/>
    </xf>
    <xf numFmtId="0" fontId="4" fillId="27" borderId="31" xfId="0" applyFont="1" applyFill="1" applyBorder="1" applyAlignment="1">
      <alignment horizontal="center" wrapText="1"/>
    </xf>
    <xf numFmtId="165" fontId="0" fillId="0" borderId="0" xfId="0" applyNumberFormat="1"/>
    <xf numFmtId="1" fontId="0" fillId="22" borderId="41" xfId="0" applyNumberFormat="1" applyFill="1" applyBorder="1" applyAlignment="1">
      <alignment horizontal="center"/>
    </xf>
    <xf numFmtId="1" fontId="0" fillId="22" borderId="0" xfId="0" applyNumberFormat="1" applyFill="1" applyBorder="1" applyAlignment="1">
      <alignment horizontal="center"/>
    </xf>
    <xf numFmtId="1" fontId="0" fillId="22" borderId="42" xfId="0" applyNumberFormat="1" applyFill="1" applyBorder="1" applyAlignment="1">
      <alignment horizontal="center"/>
    </xf>
    <xf numFmtId="1" fontId="0" fillId="22" borderId="43" xfId="0" applyNumberFormat="1" applyFill="1" applyBorder="1" applyAlignment="1">
      <alignment horizontal="center"/>
    </xf>
    <xf numFmtId="0" fontId="0" fillId="15" borderId="30" xfId="0" applyFill="1" applyBorder="1"/>
    <xf numFmtId="0" fontId="0" fillId="15" borderId="36" xfId="0" applyFill="1" applyBorder="1"/>
    <xf numFmtId="0" fontId="0" fillId="0" borderId="31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25" borderId="30" xfId="0" applyFill="1" applyBorder="1" applyAlignment="1">
      <alignment horizontal="center"/>
    </xf>
    <xf numFmtId="0" fontId="0" fillId="25" borderId="32" xfId="0" applyFill="1" applyBorder="1" applyAlignment="1">
      <alignment horizontal="center"/>
    </xf>
    <xf numFmtId="0" fontId="2" fillId="23" borderId="30" xfId="0" applyFont="1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25" borderId="0" xfId="0" applyFill="1" applyBorder="1" applyAlignment="1">
      <alignment horizontal="center"/>
    </xf>
    <xf numFmtId="0" fontId="0" fillId="25" borderId="31" xfId="0" applyFill="1" applyBorder="1" applyAlignment="1">
      <alignment horizontal="center"/>
    </xf>
    <xf numFmtId="0" fontId="0" fillId="15" borderId="30" xfId="0" applyFill="1" applyBorder="1" applyAlignment="1">
      <alignment horizontal="center"/>
    </xf>
    <xf numFmtId="0" fontId="0" fillId="15" borderId="31" xfId="0" applyFill="1" applyBorder="1" applyAlignment="1">
      <alignment horizontal="center"/>
    </xf>
    <xf numFmtId="0" fontId="0" fillId="18" borderId="31" xfId="0" applyFill="1" applyBorder="1" applyAlignment="1">
      <alignment horizontal="center"/>
    </xf>
    <xf numFmtId="0" fontId="0" fillId="25" borderId="26" xfId="0" applyFill="1" applyBorder="1" applyAlignment="1">
      <alignment horizontal="center"/>
    </xf>
    <xf numFmtId="0" fontId="0" fillId="25" borderId="33" xfId="0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2" fillId="23" borderId="0" xfId="0" applyFont="1" applyFill="1" applyBorder="1" applyAlignment="1">
      <alignment horizontal="center"/>
    </xf>
    <xf numFmtId="0" fontId="0" fillId="13" borderId="34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0" fillId="13" borderId="44" xfId="0" applyFill="1" applyBorder="1" applyAlignment="1">
      <alignment horizontal="center"/>
    </xf>
    <xf numFmtId="0" fontId="0" fillId="8" borderId="31" xfId="0" applyFill="1" applyBorder="1" applyAlignment="1">
      <alignment horizontal="center"/>
    </xf>
    <xf numFmtId="0" fontId="0" fillId="18" borderId="45" xfId="0" applyFill="1" applyBorder="1" applyAlignment="1">
      <alignment horizontal="center"/>
    </xf>
    <xf numFmtId="0" fontId="0" fillId="18" borderId="0" xfId="0" applyFill="1" applyBorder="1" applyAlignment="1">
      <alignment horizontal="center"/>
    </xf>
    <xf numFmtId="0" fontId="0" fillId="18" borderId="46" xfId="0" applyFill="1" applyBorder="1" applyAlignment="1">
      <alignment horizontal="center"/>
    </xf>
    <xf numFmtId="0" fontId="0" fillId="18" borderId="30" xfId="0" applyFill="1" applyBorder="1" applyAlignment="1">
      <alignment horizontal="center"/>
    </xf>
    <xf numFmtId="0" fontId="0" fillId="13" borderId="35" xfId="0" applyFill="1" applyBorder="1" applyAlignment="1">
      <alignment horizontal="center"/>
    </xf>
    <xf numFmtId="0" fontId="0" fillId="13" borderId="25" xfId="0" applyFill="1" applyBorder="1" applyAlignment="1">
      <alignment horizontal="center"/>
    </xf>
    <xf numFmtId="0" fontId="0" fillId="18" borderId="39" xfId="0" applyFill="1" applyBorder="1" applyAlignment="1">
      <alignment horizontal="center"/>
    </xf>
    <xf numFmtId="0" fontId="0" fillId="18" borderId="40" xfId="0" applyFill="1" applyBorder="1" applyAlignment="1">
      <alignment horizontal="center"/>
    </xf>
    <xf numFmtId="0" fontId="0" fillId="18" borderId="29" xfId="0" applyFill="1" applyBorder="1" applyAlignment="1">
      <alignment horizontal="center"/>
    </xf>
    <xf numFmtId="0" fontId="0" fillId="25" borderId="0" xfId="0" applyFill="1" applyAlignment="1">
      <alignment horizontal="center"/>
    </xf>
    <xf numFmtId="0" fontId="0" fillId="0" borderId="48" xfId="0" applyBorder="1"/>
    <xf numFmtId="0" fontId="0" fillId="0" borderId="47" xfId="0" applyNumberFormat="1" applyBorder="1" applyAlignment="1">
      <alignment horizontal="center"/>
    </xf>
    <xf numFmtId="0" fontId="0" fillId="0" borderId="47" xfId="0" applyBorder="1"/>
    <xf numFmtId="0" fontId="0" fillId="0" borderId="49" xfId="0" applyBorder="1"/>
    <xf numFmtId="0" fontId="20" fillId="20" borderId="20" xfId="0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" fillId="20" borderId="19" xfId="0" applyFont="1" applyFill="1" applyBorder="1" applyAlignment="1">
      <alignment horizontal="center"/>
    </xf>
    <xf numFmtId="0" fontId="22" fillId="20" borderId="19" xfId="0" applyFont="1" applyFill="1" applyBorder="1" applyAlignment="1">
      <alignment horizontal="center"/>
    </xf>
    <xf numFmtId="0" fontId="23" fillId="20" borderId="19" xfId="0" applyFont="1" applyFill="1" applyBorder="1" applyAlignment="1">
      <alignment horizontal="center"/>
    </xf>
    <xf numFmtId="0" fontId="24" fillId="20" borderId="17" xfId="0" applyFont="1" applyFill="1" applyBorder="1" applyAlignment="1">
      <alignment horizontal="center"/>
    </xf>
    <xf numFmtId="0" fontId="25" fillId="20" borderId="17" xfId="0" applyFont="1" applyFill="1" applyBorder="1" applyAlignment="1">
      <alignment horizontal="center"/>
    </xf>
    <xf numFmtId="0" fontId="21" fillId="20" borderId="23" xfId="0" applyFont="1" applyFill="1" applyBorder="1" applyAlignment="1">
      <alignment horizontal="center"/>
    </xf>
    <xf numFmtId="0" fontId="0" fillId="4" borderId="1" xfId="0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26" fillId="4" borderId="1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/>
    </xf>
    <xf numFmtId="0" fontId="26" fillId="9" borderId="2" xfId="0" applyFont="1" applyFill="1" applyBorder="1" applyAlignment="1">
      <alignment horizontal="center" vertical="center"/>
    </xf>
    <xf numFmtId="0" fontId="26" fillId="28" borderId="0" xfId="0" applyFont="1" applyFill="1" applyBorder="1" applyAlignment="1">
      <alignment horizontal="center"/>
    </xf>
    <xf numFmtId="0" fontId="27" fillId="29" borderId="0" xfId="0" applyFont="1" applyFill="1" applyAlignment="1">
      <alignment horizontal="center" vertical="center"/>
    </xf>
    <xf numFmtId="0" fontId="27" fillId="29" borderId="0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2" fontId="0" fillId="0" borderId="0" xfId="0" applyNumberFormat="1"/>
    <xf numFmtId="1" fontId="4" fillId="2" borderId="22" xfId="0" applyNumberFormat="1" applyFont="1" applyFill="1" applyBorder="1" applyAlignment="1">
      <alignment horizontal="center" vertical="center"/>
    </xf>
    <xf numFmtId="0" fontId="11" fillId="21" borderId="0" xfId="0" applyFont="1" applyFill="1" applyAlignment="1">
      <alignment horizontal="center"/>
    </xf>
    <xf numFmtId="0" fontId="27" fillId="4" borderId="13" xfId="0" applyFont="1" applyFill="1" applyBorder="1" applyAlignment="1">
      <alignment horizontal="center" vertical="center"/>
    </xf>
    <xf numFmtId="0" fontId="27" fillId="30" borderId="0" xfId="0" applyFont="1" applyFill="1" applyBorder="1" applyAlignment="1">
      <alignment horizontal="center"/>
    </xf>
    <xf numFmtId="0" fontId="27" fillId="30" borderId="0" xfId="0" applyFont="1" applyFill="1" applyAlignment="1">
      <alignment horizontal="center" vertical="center"/>
    </xf>
    <xf numFmtId="2" fontId="0" fillId="22" borderId="0" xfId="0" applyNumberFormat="1" applyFill="1" applyBorder="1" applyAlignment="1">
      <alignment horizontal="center"/>
    </xf>
    <xf numFmtId="0" fontId="0" fillId="10" borderId="0" xfId="0" applyFill="1"/>
    <xf numFmtId="9" fontId="0" fillId="31" borderId="0" xfId="1" applyFont="1" applyFill="1" applyAlignment="1">
      <alignment horizontal="center"/>
    </xf>
    <xf numFmtId="165" fontId="0" fillId="31" borderId="0" xfId="0" applyNumberFormat="1" applyFill="1" applyAlignment="1">
      <alignment horizontal="center"/>
    </xf>
    <xf numFmtId="0" fontId="18" fillId="10" borderId="0" xfId="0" applyFont="1" applyFill="1" applyBorder="1" applyAlignment="1">
      <alignment horizontal="center"/>
    </xf>
    <xf numFmtId="0" fontId="19" fillId="10" borderId="0" xfId="0" applyFont="1" applyFill="1" applyAlignment="1">
      <alignment horizontal="center"/>
    </xf>
    <xf numFmtId="0" fontId="18" fillId="10" borderId="0" xfId="0" applyFont="1" applyFill="1"/>
    <xf numFmtId="0" fontId="18" fillId="0" borderId="5" xfId="0" applyFont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0" fontId="18" fillId="31" borderId="0" xfId="0" applyFont="1" applyFill="1" applyBorder="1" applyAlignment="1">
      <alignment horizontal="center"/>
    </xf>
    <xf numFmtId="0" fontId="17" fillId="10" borderId="0" xfId="0" applyFont="1" applyFill="1"/>
    <xf numFmtId="0" fontId="17" fillId="0" borderId="5" xfId="0" applyFont="1" applyBorder="1" applyAlignment="1">
      <alignment horizontal="center"/>
    </xf>
    <xf numFmtId="0" fontId="17" fillId="0" borderId="5" xfId="0" applyFont="1" applyFill="1" applyBorder="1" applyAlignment="1">
      <alignment horizontal="center"/>
    </xf>
    <xf numFmtId="0" fontId="18" fillId="10" borderId="0" xfId="0" applyNumberFormat="1" applyFont="1" applyFill="1" applyAlignment="1">
      <alignment horizontal="center"/>
    </xf>
    <xf numFmtId="0" fontId="18" fillId="31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Medium9"/>
  <colors>
    <mruColors>
      <color rgb="FF00682F"/>
      <color rgb="FFC89800"/>
      <color rgb="FFCDA125"/>
      <color rgb="FF58C0EE"/>
      <color rgb="FFFF1111"/>
      <color rgb="FFB160EE"/>
      <color rgb="FF73CAF1"/>
      <color rgb="FF866918"/>
      <color rgb="FFA1681B"/>
      <color rgb="FFD085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pt-PT"/>
              <a:t>Estudo ao longo do 2º semestre  do  4º ano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3.3125897246269624E-2"/>
          <c:y val="0.13402647259141792"/>
          <c:w val="0.95396524735107424"/>
          <c:h val="0.69927059018873794"/>
        </c:manualLayout>
      </c:layout>
      <c:lineChart>
        <c:grouping val="standard"/>
        <c:varyColors val="0"/>
        <c:ser>
          <c:idx val="0"/>
          <c:order val="0"/>
          <c:tx>
            <c:v>Horas Estudadas</c:v>
          </c:tx>
          <c:spPr>
            <a:ln w="15875" cap="rnd">
              <a:solidFill>
                <a:schemeClr val="tx1">
                  <a:lumMod val="95000"/>
                  <a:lumOff val="5000"/>
                  <a:alpha val="73000"/>
                </a:schemeClr>
              </a:solidFill>
              <a:round/>
            </a:ln>
            <a:effectLst>
              <a:glow>
                <a:srgbClr val="4F81BD">
                  <a:alpha val="40000"/>
                </a:srgbClr>
              </a:glow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trendline>
            <c:spPr>
              <a:ln>
                <a:solidFill>
                  <a:sysClr val="windowText" lastClr="000000">
                    <a:lumMod val="95000"/>
                    <a:lumOff val="5000"/>
                    <a:alpha val="40000"/>
                  </a:sysClr>
                </a:solidFill>
              </a:ln>
            </c:spPr>
            <c:trendlineType val="poly"/>
            <c:order val="6"/>
            <c:dispRSqr val="0"/>
            <c:dispEq val="0"/>
          </c:trendline>
          <c:val>
            <c:numRef>
              <c:f>Graf!$Z$1:$Z$156</c:f>
              <c:numCache>
                <c:formatCode>General</c:formatCode>
                <c:ptCount val="156"/>
                <c:pt idx="0">
                  <c:v>0.9</c:v>
                </c:pt>
                <c:pt idx="1">
                  <c:v>1.5</c:v>
                </c:pt>
                <c:pt idx="2">
                  <c:v>3</c:v>
                </c:pt>
                <c:pt idx="3">
                  <c:v>3.67</c:v>
                </c:pt>
                <c:pt idx="4">
                  <c:v>3</c:v>
                </c:pt>
                <c:pt idx="5">
                  <c:v>4.33</c:v>
                </c:pt>
                <c:pt idx="6">
                  <c:v>3.17</c:v>
                </c:pt>
                <c:pt idx="7">
                  <c:v>3.5</c:v>
                </c:pt>
                <c:pt idx="8">
                  <c:v>1</c:v>
                </c:pt>
                <c:pt idx="9">
                  <c:v>3</c:v>
                </c:pt>
                <c:pt idx="10">
                  <c:v>0.57999999999999996</c:v>
                </c:pt>
                <c:pt idx="11">
                  <c:v>0</c:v>
                </c:pt>
                <c:pt idx="12">
                  <c:v>5.33</c:v>
                </c:pt>
                <c:pt idx="13">
                  <c:v>0.7</c:v>
                </c:pt>
                <c:pt idx="14">
                  <c:v>4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3.5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  <c:pt idx="23">
                  <c:v>3.34</c:v>
                </c:pt>
                <c:pt idx="24">
                  <c:v>3.5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1.81</c:v>
                </c:pt>
                <c:pt idx="31">
                  <c:v>0.42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0.5</c:v>
                </c:pt>
                <c:pt idx="36">
                  <c:v>1.08</c:v>
                </c:pt>
                <c:pt idx="37">
                  <c:v>2.27</c:v>
                </c:pt>
                <c:pt idx="38">
                  <c:v>3</c:v>
                </c:pt>
                <c:pt idx="39">
                  <c:v>2.66</c:v>
                </c:pt>
                <c:pt idx="40">
                  <c:v>6.2</c:v>
                </c:pt>
                <c:pt idx="41">
                  <c:v>5.05</c:v>
                </c:pt>
                <c:pt idx="42">
                  <c:v>2.0499999999999998</c:v>
                </c:pt>
                <c:pt idx="43">
                  <c:v>1.17</c:v>
                </c:pt>
                <c:pt idx="44">
                  <c:v>2.9</c:v>
                </c:pt>
                <c:pt idx="45">
                  <c:v>3.16</c:v>
                </c:pt>
                <c:pt idx="46">
                  <c:v>3.41</c:v>
                </c:pt>
                <c:pt idx="47">
                  <c:v>6.25</c:v>
                </c:pt>
                <c:pt idx="48">
                  <c:v>5.0999999999999996</c:v>
                </c:pt>
                <c:pt idx="49">
                  <c:v>0</c:v>
                </c:pt>
                <c:pt idx="50">
                  <c:v>2</c:v>
                </c:pt>
                <c:pt idx="51">
                  <c:v>3.13</c:v>
                </c:pt>
                <c:pt idx="52">
                  <c:v>3</c:v>
                </c:pt>
                <c:pt idx="53">
                  <c:v>5.15</c:v>
                </c:pt>
                <c:pt idx="54">
                  <c:v>6</c:v>
                </c:pt>
                <c:pt idx="55">
                  <c:v>5.0599999999999996</c:v>
                </c:pt>
                <c:pt idx="56">
                  <c:v>3</c:v>
                </c:pt>
                <c:pt idx="57">
                  <c:v>1</c:v>
                </c:pt>
                <c:pt idx="58">
                  <c:v>0</c:v>
                </c:pt>
                <c:pt idx="59">
                  <c:v>2.75</c:v>
                </c:pt>
                <c:pt idx="60">
                  <c:v>2.75</c:v>
                </c:pt>
                <c:pt idx="61">
                  <c:v>6.43</c:v>
                </c:pt>
                <c:pt idx="62">
                  <c:v>5.17</c:v>
                </c:pt>
                <c:pt idx="63">
                  <c:v>3</c:v>
                </c:pt>
                <c:pt idx="64">
                  <c:v>4.5</c:v>
                </c:pt>
                <c:pt idx="65">
                  <c:v>0</c:v>
                </c:pt>
                <c:pt idx="66">
                  <c:v>1.5</c:v>
                </c:pt>
                <c:pt idx="67">
                  <c:v>3.39</c:v>
                </c:pt>
                <c:pt idx="68">
                  <c:v>1.33</c:v>
                </c:pt>
                <c:pt idx="69">
                  <c:v>0</c:v>
                </c:pt>
                <c:pt idx="70">
                  <c:v>4</c:v>
                </c:pt>
                <c:pt idx="71">
                  <c:v>1.5</c:v>
                </c:pt>
                <c:pt idx="72">
                  <c:v>3</c:v>
                </c:pt>
                <c:pt idx="73">
                  <c:v>1</c:v>
                </c:pt>
                <c:pt idx="74">
                  <c:v>4.4800000000000004</c:v>
                </c:pt>
                <c:pt idx="75">
                  <c:v>4.08</c:v>
                </c:pt>
                <c:pt idx="76">
                  <c:v>3.85</c:v>
                </c:pt>
                <c:pt idx="77">
                  <c:v>4</c:v>
                </c:pt>
                <c:pt idx="78">
                  <c:v>1.17</c:v>
                </c:pt>
                <c:pt idx="79">
                  <c:v>2.72</c:v>
                </c:pt>
                <c:pt idx="80">
                  <c:v>6.53</c:v>
                </c:pt>
                <c:pt idx="81">
                  <c:v>0</c:v>
                </c:pt>
                <c:pt idx="82">
                  <c:v>2.09</c:v>
                </c:pt>
                <c:pt idx="83">
                  <c:v>4.8600000000000003</c:v>
                </c:pt>
                <c:pt idx="84">
                  <c:v>0.5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0.33</c:v>
                </c:pt>
                <c:pt idx="93">
                  <c:v>2.9</c:v>
                </c:pt>
                <c:pt idx="94">
                  <c:v>1.1000000000000001</c:v>
                </c:pt>
                <c:pt idx="95">
                  <c:v>6.08</c:v>
                </c:pt>
                <c:pt idx="96">
                  <c:v>4.2</c:v>
                </c:pt>
                <c:pt idx="97">
                  <c:v>5.0999999999999996</c:v>
                </c:pt>
                <c:pt idx="98">
                  <c:v>4.2300000000000004</c:v>
                </c:pt>
                <c:pt idx="99">
                  <c:v>1.01</c:v>
                </c:pt>
                <c:pt idx="100">
                  <c:v>2.92</c:v>
                </c:pt>
                <c:pt idx="101">
                  <c:v>2</c:v>
                </c:pt>
                <c:pt idx="102">
                  <c:v>3.13</c:v>
                </c:pt>
                <c:pt idx="103">
                  <c:v>6.54</c:v>
                </c:pt>
                <c:pt idx="104">
                  <c:v>6.5</c:v>
                </c:pt>
                <c:pt idx="105">
                  <c:v>1.01</c:v>
                </c:pt>
                <c:pt idx="106">
                  <c:v>2.84</c:v>
                </c:pt>
                <c:pt idx="107">
                  <c:v>3.26</c:v>
                </c:pt>
                <c:pt idx="108">
                  <c:v>4.97</c:v>
                </c:pt>
                <c:pt idx="109">
                  <c:v>0.83</c:v>
                </c:pt>
                <c:pt idx="110">
                  <c:v>7</c:v>
                </c:pt>
                <c:pt idx="111">
                  <c:v>2.35</c:v>
                </c:pt>
                <c:pt idx="112">
                  <c:v>3.21</c:v>
                </c:pt>
                <c:pt idx="113">
                  <c:v>0</c:v>
                </c:pt>
                <c:pt idx="114">
                  <c:v>3</c:v>
                </c:pt>
                <c:pt idx="115">
                  <c:v>3</c:v>
                </c:pt>
                <c:pt idx="116">
                  <c:v>0</c:v>
                </c:pt>
                <c:pt idx="117">
                  <c:v>4.68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0</c:v>
                </c:pt>
                <c:pt idx="122">
                  <c:v>4</c:v>
                </c:pt>
                <c:pt idx="123">
                  <c:v>6.3</c:v>
                </c:pt>
                <c:pt idx="124">
                  <c:v>6.7</c:v>
                </c:pt>
                <c:pt idx="125">
                  <c:v>7.01</c:v>
                </c:pt>
                <c:pt idx="126">
                  <c:v>6.38</c:v>
                </c:pt>
                <c:pt idx="127">
                  <c:v>7.45</c:v>
                </c:pt>
                <c:pt idx="128">
                  <c:v>4.58</c:v>
                </c:pt>
                <c:pt idx="129">
                  <c:v>6.17</c:v>
                </c:pt>
                <c:pt idx="130">
                  <c:v>8.2100000000000009</c:v>
                </c:pt>
                <c:pt idx="131">
                  <c:v>6</c:v>
                </c:pt>
                <c:pt idx="132">
                  <c:v>6.42</c:v>
                </c:pt>
                <c:pt idx="133">
                  <c:v>7.25</c:v>
                </c:pt>
                <c:pt idx="134">
                  <c:v>7</c:v>
                </c:pt>
                <c:pt idx="135">
                  <c:v>7.01</c:v>
                </c:pt>
                <c:pt idx="136">
                  <c:v>7.2</c:v>
                </c:pt>
                <c:pt idx="137">
                  <c:v>6.25</c:v>
                </c:pt>
                <c:pt idx="138">
                  <c:v>7.5</c:v>
                </c:pt>
                <c:pt idx="139">
                  <c:v>7</c:v>
                </c:pt>
                <c:pt idx="140">
                  <c:v>5</c:v>
                </c:pt>
                <c:pt idx="141">
                  <c:v>7.5</c:v>
                </c:pt>
                <c:pt idx="142">
                  <c:v>7.2</c:v>
                </c:pt>
                <c:pt idx="143">
                  <c:v>7.8</c:v>
                </c:pt>
                <c:pt idx="144">
                  <c:v>5.17</c:v>
                </c:pt>
                <c:pt idx="145">
                  <c:v>7.25</c:v>
                </c:pt>
                <c:pt idx="146">
                  <c:v>7</c:v>
                </c:pt>
                <c:pt idx="147">
                  <c:v>5.1100000000000003</c:v>
                </c:pt>
                <c:pt idx="148">
                  <c:v>5.3</c:v>
                </c:pt>
                <c:pt idx="149">
                  <c:v>3</c:v>
                </c:pt>
                <c:pt idx="150">
                  <c:v>6.33</c:v>
                </c:pt>
                <c:pt idx="151">
                  <c:v>2</c:v>
                </c:pt>
                <c:pt idx="152">
                  <c:v>7.53</c:v>
                </c:pt>
                <c:pt idx="153">
                  <c:v>7</c:v>
                </c:pt>
                <c:pt idx="154">
                  <c:v>8.6199999999999992</c:v>
                </c:pt>
                <c:pt idx="155">
                  <c:v>2</c:v>
                </c:pt>
              </c:numCache>
            </c:numRef>
          </c:val>
          <c:smooth val="1"/>
        </c:ser>
        <c:ser>
          <c:idx val="1"/>
          <c:order val="1"/>
          <c:tx>
            <c:v>Horas do Horário</c:v>
          </c:tx>
          <c:spPr>
            <a:ln w="38100" cmpd="dbl">
              <a:solidFill>
                <a:srgbClr val="00467A">
                  <a:alpha val="51000"/>
                </a:srgbClr>
              </a:solidFill>
            </a:ln>
            <a:effectLst>
              <a:glow>
                <a:srgbClr val="4F81BD">
                  <a:alpha val="40000"/>
                </a:srgbClr>
              </a:glow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trendline>
            <c:spPr>
              <a:ln w="25400" cmpd="dbl">
                <a:solidFill>
                  <a:srgbClr val="00467A">
                    <a:alpha val="30000"/>
                  </a:srgbClr>
                </a:solidFill>
              </a:ln>
              <a:effectLst/>
            </c:spPr>
            <c:trendlineType val="poly"/>
            <c:order val="6"/>
            <c:dispRSqr val="0"/>
            <c:dispEq val="0"/>
          </c:trendline>
          <c:val>
            <c:numRef>
              <c:f>Graf!$AA$1:$AA$156</c:f>
              <c:numCache>
                <c:formatCode>General</c:formatCode>
                <c:ptCount val="156"/>
                <c:pt idx="0">
                  <c:v>4</c:v>
                </c:pt>
                <c:pt idx="1">
                  <c:v>2.5</c:v>
                </c:pt>
                <c:pt idx="2">
                  <c:v>3</c:v>
                </c:pt>
                <c:pt idx="3">
                  <c:v>3.5</c:v>
                </c:pt>
                <c:pt idx="4">
                  <c:v>4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6</c:v>
                </c:pt>
                <c:pt idx="13">
                  <c:v>5</c:v>
                </c:pt>
                <c:pt idx="14">
                  <c:v>4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6</c:v>
                </c:pt>
                <c:pt idx="20">
                  <c:v>5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  <c:pt idx="24">
                  <c:v>3</c:v>
                </c:pt>
                <c:pt idx="25">
                  <c:v>6</c:v>
                </c:pt>
                <c:pt idx="26">
                  <c:v>6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4</c:v>
                </c:pt>
                <c:pt idx="35">
                  <c:v>1</c:v>
                </c:pt>
                <c:pt idx="36">
                  <c:v>1.5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6</c:v>
                </c:pt>
                <c:pt idx="41">
                  <c:v>5</c:v>
                </c:pt>
                <c:pt idx="42">
                  <c:v>4</c:v>
                </c:pt>
                <c:pt idx="43">
                  <c:v>1</c:v>
                </c:pt>
                <c:pt idx="44">
                  <c:v>3</c:v>
                </c:pt>
                <c:pt idx="45">
                  <c:v>3</c:v>
                </c:pt>
                <c:pt idx="46">
                  <c:v>4</c:v>
                </c:pt>
                <c:pt idx="47">
                  <c:v>6</c:v>
                </c:pt>
                <c:pt idx="48">
                  <c:v>5</c:v>
                </c:pt>
                <c:pt idx="49">
                  <c:v>0</c:v>
                </c:pt>
                <c:pt idx="50">
                  <c:v>2</c:v>
                </c:pt>
                <c:pt idx="51">
                  <c:v>3</c:v>
                </c:pt>
                <c:pt idx="52">
                  <c:v>3</c:v>
                </c:pt>
                <c:pt idx="53">
                  <c:v>5</c:v>
                </c:pt>
                <c:pt idx="54">
                  <c:v>6</c:v>
                </c:pt>
                <c:pt idx="55">
                  <c:v>5</c:v>
                </c:pt>
                <c:pt idx="56">
                  <c:v>3</c:v>
                </c:pt>
                <c:pt idx="57">
                  <c:v>1</c:v>
                </c:pt>
                <c:pt idx="58">
                  <c:v>0</c:v>
                </c:pt>
                <c:pt idx="59">
                  <c:v>2.75</c:v>
                </c:pt>
                <c:pt idx="60">
                  <c:v>2.75</c:v>
                </c:pt>
                <c:pt idx="61">
                  <c:v>6</c:v>
                </c:pt>
                <c:pt idx="62">
                  <c:v>5</c:v>
                </c:pt>
                <c:pt idx="63">
                  <c:v>3</c:v>
                </c:pt>
                <c:pt idx="64">
                  <c:v>4</c:v>
                </c:pt>
                <c:pt idx="65">
                  <c:v>0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1</c:v>
                </c:pt>
                <c:pt idx="72">
                  <c:v>3</c:v>
                </c:pt>
                <c:pt idx="73">
                  <c:v>3</c:v>
                </c:pt>
                <c:pt idx="74">
                  <c:v>4</c:v>
                </c:pt>
                <c:pt idx="75">
                  <c:v>6</c:v>
                </c:pt>
                <c:pt idx="76">
                  <c:v>5</c:v>
                </c:pt>
                <c:pt idx="77">
                  <c:v>3</c:v>
                </c:pt>
                <c:pt idx="78">
                  <c:v>1</c:v>
                </c:pt>
                <c:pt idx="79">
                  <c:v>3</c:v>
                </c:pt>
                <c:pt idx="80">
                  <c:v>6</c:v>
                </c:pt>
                <c:pt idx="81">
                  <c:v>5</c:v>
                </c:pt>
                <c:pt idx="82">
                  <c:v>6</c:v>
                </c:pt>
                <c:pt idx="83">
                  <c:v>5</c:v>
                </c:pt>
                <c:pt idx="84">
                  <c:v>4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4</c:v>
                </c:pt>
                <c:pt idx="89">
                  <c:v>4</c:v>
                </c:pt>
                <c:pt idx="90">
                  <c:v>5</c:v>
                </c:pt>
                <c:pt idx="91">
                  <c:v>4</c:v>
                </c:pt>
                <c:pt idx="92">
                  <c:v>1</c:v>
                </c:pt>
                <c:pt idx="93">
                  <c:v>3</c:v>
                </c:pt>
                <c:pt idx="94">
                  <c:v>3</c:v>
                </c:pt>
                <c:pt idx="95">
                  <c:v>4</c:v>
                </c:pt>
                <c:pt idx="96">
                  <c:v>6</c:v>
                </c:pt>
                <c:pt idx="97">
                  <c:v>5</c:v>
                </c:pt>
                <c:pt idx="98">
                  <c:v>4</c:v>
                </c:pt>
                <c:pt idx="99">
                  <c:v>1</c:v>
                </c:pt>
                <c:pt idx="100">
                  <c:v>3</c:v>
                </c:pt>
                <c:pt idx="101">
                  <c:v>3</c:v>
                </c:pt>
                <c:pt idx="102">
                  <c:v>4</c:v>
                </c:pt>
                <c:pt idx="103">
                  <c:v>6</c:v>
                </c:pt>
                <c:pt idx="104">
                  <c:v>5</c:v>
                </c:pt>
                <c:pt idx="105">
                  <c:v>4</c:v>
                </c:pt>
                <c:pt idx="106">
                  <c:v>1</c:v>
                </c:pt>
                <c:pt idx="107">
                  <c:v>3</c:v>
                </c:pt>
                <c:pt idx="108">
                  <c:v>3</c:v>
                </c:pt>
                <c:pt idx="109">
                  <c:v>4</c:v>
                </c:pt>
                <c:pt idx="110">
                  <c:v>6</c:v>
                </c:pt>
                <c:pt idx="111">
                  <c:v>5</c:v>
                </c:pt>
                <c:pt idx="112">
                  <c:v>4</c:v>
                </c:pt>
                <c:pt idx="113">
                  <c:v>1</c:v>
                </c:pt>
                <c:pt idx="114">
                  <c:v>3</c:v>
                </c:pt>
                <c:pt idx="115">
                  <c:v>3</c:v>
                </c:pt>
                <c:pt idx="116">
                  <c:v>4</c:v>
                </c:pt>
                <c:pt idx="117">
                  <c:v>6</c:v>
                </c:pt>
                <c:pt idx="118">
                  <c:v>6</c:v>
                </c:pt>
                <c:pt idx="119">
                  <c:v>7</c:v>
                </c:pt>
                <c:pt idx="120">
                  <c:v>7</c:v>
                </c:pt>
                <c:pt idx="121">
                  <c:v>2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2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6090960"/>
        <c:axId val="246090400"/>
      </c:lineChart>
      <c:catAx>
        <c:axId val="24609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PT"/>
                  <a:t>Dia</a:t>
                </a:r>
              </a:p>
            </c:rich>
          </c:tx>
          <c:layout>
            <c:manualLayout>
              <c:xMode val="edge"/>
              <c:yMode val="edge"/>
              <c:x val="0.96731858692488615"/>
              <c:y val="0.92514432154420834"/>
            </c:manualLayout>
          </c:layout>
          <c:overlay val="0"/>
        </c:title>
        <c:majorTickMark val="none"/>
        <c:minorTickMark val="none"/>
        <c:tickLblPos val="nextTo"/>
        <c:spPr>
          <a:ln>
            <a:solidFill>
              <a:sysClr val="windowText" lastClr="000000">
                <a:lumMod val="95000"/>
                <a:lumOff val="5000"/>
              </a:sysClr>
            </a:solidFill>
          </a:ln>
        </c:spPr>
        <c:txPr>
          <a:bodyPr/>
          <a:lstStyle/>
          <a:p>
            <a:pPr>
              <a:defRPr baseline="0">
                <a:solidFill>
                  <a:schemeClr val="tx1"/>
                </a:solidFill>
              </a:defRPr>
            </a:pPr>
            <a:endParaRPr lang="pt-PT"/>
          </a:p>
        </c:txPr>
        <c:crossAx val="246090400"/>
        <c:crosses val="autoZero"/>
        <c:auto val="1"/>
        <c:lblAlgn val="ctr"/>
        <c:lblOffset val="100"/>
        <c:noMultiLvlLbl val="0"/>
      </c:catAx>
      <c:valAx>
        <c:axId val="246090400"/>
        <c:scaling>
          <c:orientation val="minMax"/>
          <c:max val="12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t-PT"/>
                  <a:t>Horas</a:t>
                </a:r>
              </a:p>
            </c:rich>
          </c:tx>
          <c:layout>
            <c:manualLayout>
              <c:xMode val="edge"/>
              <c:yMode val="edge"/>
              <c:x val="5.0532931635293874E-3"/>
              <c:y val="5.928026779458815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lumMod val="95000"/>
                <a:lumOff val="5000"/>
              </a:sysClr>
            </a:solidFill>
          </a:ln>
        </c:spPr>
        <c:crossAx val="246090960"/>
        <c:crosses val="autoZero"/>
        <c:crossBetween val="between"/>
      </c:valAx>
      <c:spPr>
        <a:noFill/>
        <a:ln>
          <a:solidFill>
            <a:sysClr val="windowText" lastClr="000000">
              <a:lumMod val="95000"/>
              <a:lumOff val="5000"/>
            </a:sysClr>
          </a:solidFill>
        </a:ln>
      </c:spPr>
    </c:plotArea>
    <c:legend>
      <c:legendPos val="b"/>
      <c:layout>
        <c:manualLayout>
          <c:xMode val="edge"/>
          <c:yMode val="edge"/>
          <c:x val="0.35001924373038967"/>
          <c:y val="0.93450334703530424"/>
          <c:w val="0.30308986890447015"/>
          <c:h val="3.6953429612731417E-2"/>
        </c:manualLayout>
      </c:layout>
      <c:overlay val="0"/>
    </c:legend>
    <c:plotVisOnly val="1"/>
    <c:dispBlanksAs val="gap"/>
    <c:showDLblsOverMax val="0"/>
  </c:chart>
  <c:spPr>
    <a:solidFill>
      <a:srgbClr val="FFAB2F">
        <a:alpha val="39000"/>
      </a:srgbClr>
    </a:solidFill>
    <a:ln>
      <a:solidFill>
        <a:schemeClr val="tx1">
          <a:lumMod val="95000"/>
          <a:lumOff val="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  <c:userShapes r:id="rId2"/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1.jpg"/><Relationship Id="rId1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4081</xdr:colOff>
      <xdr:row>1</xdr:row>
      <xdr:rowOff>182333</xdr:rowOff>
    </xdr:from>
    <xdr:to>
      <xdr:col>5</xdr:col>
      <xdr:colOff>5452381</xdr:colOff>
      <xdr:row>8</xdr:row>
      <xdr:rowOff>193219</xdr:rowOff>
    </xdr:to>
    <xdr:sp macro="" textlink="">
      <xdr:nvSpPr>
        <xdr:cNvPr id="7" name="Rectângulo 6"/>
        <xdr:cNvSpPr/>
      </xdr:nvSpPr>
      <xdr:spPr>
        <a:xfrm>
          <a:off x="3366406" y="296633"/>
          <a:ext cx="5448300" cy="1344386"/>
        </a:xfrm>
        <a:prstGeom prst="rect">
          <a:avLst/>
        </a:prstGeom>
        <a:gradFill flip="none" rotWithShape="1">
          <a:gsLst>
            <a:gs pos="0">
              <a:srgbClr val="000000">
                <a:lumMod val="0"/>
              </a:srgbClr>
            </a:gs>
            <a:gs pos="32000">
              <a:srgbClr val="002060">
                <a:alpha val="29000"/>
                <a:lumMod val="0"/>
              </a:srgbClr>
            </a:gs>
            <a:gs pos="50000">
              <a:schemeClr val="bg1">
                <a:alpha val="0"/>
              </a:schemeClr>
            </a:gs>
            <a:gs pos="87000">
              <a:srgbClr val="F27300">
                <a:alpha val="34000"/>
              </a:srgbClr>
            </a:gs>
            <a:gs pos="99167">
              <a:srgbClr val="DC0202">
                <a:alpha val="86667"/>
              </a:srgbClr>
            </a:gs>
          </a:gsLst>
          <a:lin ang="0" scaled="0"/>
          <a:tileRect/>
        </a:gradFill>
        <a:ln>
          <a:noFill/>
        </a:ln>
        <a:effectLst>
          <a:reflection blurRad="190500" endPos="0" dir="5400000" sy="-100000" algn="bl" rotWithShape="0"/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5</xdr:col>
      <xdr:colOff>1542004</xdr:colOff>
      <xdr:row>6</xdr:row>
      <xdr:rowOff>3020</xdr:rowOff>
    </xdr:from>
    <xdr:to>
      <xdr:col>5</xdr:col>
      <xdr:colOff>1543050</xdr:colOff>
      <xdr:row>6</xdr:row>
      <xdr:rowOff>188118</xdr:rowOff>
    </xdr:to>
    <xdr:cxnSp macro="">
      <xdr:nvCxnSpPr>
        <xdr:cNvPr id="5" name="Conexão recta 4"/>
        <xdr:cNvCxnSpPr/>
      </xdr:nvCxnSpPr>
      <xdr:spPr>
        <a:xfrm>
          <a:off x="4913854" y="1069820"/>
          <a:ext cx="1046" cy="185098"/>
        </a:xfrm>
        <a:prstGeom prst="line">
          <a:avLst/>
        </a:prstGeom>
        <a:ln w="19050"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2072682</xdr:colOff>
      <xdr:row>4</xdr:row>
      <xdr:rowOff>188077</xdr:rowOff>
    </xdr:from>
    <xdr:to>
      <xdr:col>5</xdr:col>
      <xdr:colOff>2073728</xdr:colOff>
      <xdr:row>5</xdr:row>
      <xdr:rowOff>182675</xdr:rowOff>
    </xdr:to>
    <xdr:cxnSp macro="">
      <xdr:nvCxnSpPr>
        <xdr:cNvPr id="14" name="Conexão recta 13"/>
        <xdr:cNvCxnSpPr/>
      </xdr:nvCxnSpPr>
      <xdr:spPr>
        <a:xfrm>
          <a:off x="5441811" y="873877"/>
          <a:ext cx="1046" cy="185098"/>
        </a:xfrm>
        <a:prstGeom prst="line">
          <a:avLst/>
        </a:prstGeom>
        <a:ln w="19050"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2399254</xdr:colOff>
      <xdr:row>5</xdr:row>
      <xdr:rowOff>183995</xdr:rowOff>
    </xdr:from>
    <xdr:to>
      <xdr:col>5</xdr:col>
      <xdr:colOff>2400300</xdr:colOff>
      <xdr:row>6</xdr:row>
      <xdr:rowOff>178593</xdr:rowOff>
    </xdr:to>
    <xdr:cxnSp macro="">
      <xdr:nvCxnSpPr>
        <xdr:cNvPr id="9" name="Conexão recta 8"/>
        <xdr:cNvCxnSpPr/>
      </xdr:nvCxnSpPr>
      <xdr:spPr>
        <a:xfrm>
          <a:off x="5580604" y="1060295"/>
          <a:ext cx="1046" cy="185098"/>
        </a:xfrm>
        <a:prstGeom prst="line">
          <a:avLst/>
        </a:prstGeom>
        <a:ln w="19050"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1713454</xdr:colOff>
      <xdr:row>2</xdr:row>
      <xdr:rowOff>3020</xdr:rowOff>
    </xdr:from>
    <xdr:to>
      <xdr:col>5</xdr:col>
      <xdr:colOff>1714500</xdr:colOff>
      <xdr:row>2</xdr:row>
      <xdr:rowOff>188118</xdr:rowOff>
    </xdr:to>
    <xdr:cxnSp macro="">
      <xdr:nvCxnSpPr>
        <xdr:cNvPr id="8" name="Conexão recta 7"/>
        <xdr:cNvCxnSpPr/>
      </xdr:nvCxnSpPr>
      <xdr:spPr>
        <a:xfrm>
          <a:off x="4894804" y="307820"/>
          <a:ext cx="1046" cy="185098"/>
        </a:xfrm>
        <a:prstGeom prst="line">
          <a:avLst/>
        </a:prstGeom>
        <a:ln w="19050"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279112</xdr:colOff>
      <xdr:row>5</xdr:row>
      <xdr:rowOff>137581</xdr:rowOff>
    </xdr:from>
    <xdr:to>
      <xdr:col>23</xdr:col>
      <xdr:colOff>152190</xdr:colOff>
      <xdr:row>22</xdr:row>
      <xdr:rowOff>116411</xdr:rowOff>
    </xdr:to>
    <xdr:grpSp>
      <xdr:nvGrpSpPr>
        <xdr:cNvPr id="16" name="Grupo 15"/>
        <xdr:cNvGrpSpPr/>
      </xdr:nvGrpSpPr>
      <xdr:grpSpPr>
        <a:xfrm>
          <a:off x="14185612" y="1090081"/>
          <a:ext cx="486911" cy="3217330"/>
          <a:chOff x="4755855" y="1005417"/>
          <a:chExt cx="486419" cy="3217330"/>
        </a:xfrm>
      </xdr:grpSpPr>
      <xdr:grpSp>
        <xdr:nvGrpSpPr>
          <xdr:cNvPr id="12" name="Grupo 11"/>
          <xdr:cNvGrpSpPr/>
        </xdr:nvGrpSpPr>
        <xdr:grpSpPr>
          <a:xfrm>
            <a:off x="5016486" y="1143004"/>
            <a:ext cx="4" cy="3079743"/>
            <a:chOff x="5037652" y="1143004"/>
            <a:chExt cx="4" cy="3079743"/>
          </a:xfrm>
        </xdr:grpSpPr>
        <xdr:cxnSp macro="">
          <xdr:nvCxnSpPr>
            <xdr:cNvPr id="9" name="Conexão recta 8"/>
            <xdr:cNvCxnSpPr/>
          </xdr:nvCxnSpPr>
          <xdr:spPr>
            <a:xfrm>
              <a:off x="5037652" y="3947580"/>
              <a:ext cx="0" cy="275167"/>
            </a:xfrm>
            <a:prstGeom prst="line">
              <a:avLst/>
            </a:prstGeom>
            <a:ln w="28575">
              <a:headEnd type="triangl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Conexão recta 10"/>
            <xdr:cNvCxnSpPr/>
          </xdr:nvCxnSpPr>
          <xdr:spPr>
            <a:xfrm flipH="1" flipV="1">
              <a:off x="5037655" y="1143004"/>
              <a:ext cx="1" cy="2540000"/>
            </a:xfrm>
            <a:prstGeom prst="line">
              <a:avLst/>
            </a:prstGeom>
            <a:ln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sp macro="" textlink="">
        <xdr:nvSpPr>
          <xdr:cNvPr id="15" name="CaixaDeTexto 14"/>
          <xdr:cNvSpPr txBox="1"/>
        </xdr:nvSpPr>
        <xdr:spPr>
          <a:xfrm>
            <a:off x="4755855" y="1005417"/>
            <a:ext cx="486419" cy="275167"/>
          </a:xfrm>
          <a:prstGeom prst="rect">
            <a:avLst/>
          </a:prstGeom>
          <a:solidFill>
            <a:srgbClr val="92D050"/>
          </a:solidFill>
          <a:ln w="12700">
            <a:solidFill>
              <a:schemeClr val="bg1"/>
            </a:solidFill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PT" sz="1100" b="1">
                <a:solidFill>
                  <a:schemeClr val="tx1"/>
                </a:solidFill>
              </a:rPr>
              <a:t>Hoje</a:t>
            </a:r>
          </a:p>
        </xdr:txBody>
      </xdr:sp>
    </xdr:grpSp>
    <xdr:clientData/>
  </xdr:twoCellAnchor>
  <xdr:twoCellAnchor>
    <xdr:from>
      <xdr:col>0</xdr:col>
      <xdr:colOff>42334</xdr:colOff>
      <xdr:row>0</xdr:row>
      <xdr:rowOff>54503</xdr:rowOff>
    </xdr:from>
    <xdr:to>
      <xdr:col>20</xdr:col>
      <xdr:colOff>211667</xdr:colOff>
      <xdr:row>23</xdr:row>
      <xdr:rowOff>74083</xdr:rowOff>
    </xdr:to>
    <xdr:grpSp>
      <xdr:nvGrpSpPr>
        <xdr:cNvPr id="3" name="Group 2"/>
        <xdr:cNvGrpSpPr/>
      </xdr:nvGrpSpPr>
      <xdr:grpSpPr>
        <a:xfrm>
          <a:off x="42334" y="54503"/>
          <a:ext cx="12848166" cy="4401080"/>
          <a:chOff x="42334" y="54503"/>
          <a:chExt cx="13898556" cy="4401080"/>
        </a:xfrm>
      </xdr:grpSpPr>
      <xdr:graphicFrame macro="">
        <xdr:nvGraphicFramePr>
          <xdr:cNvPr id="4" name="Gráfico 3"/>
          <xdr:cNvGraphicFramePr/>
        </xdr:nvGraphicFramePr>
        <xdr:xfrm>
          <a:off x="42334" y="54503"/>
          <a:ext cx="13898033" cy="44010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17" name="Conexão recta 16"/>
          <xdr:cNvCxnSpPr/>
        </xdr:nvCxnSpPr>
        <xdr:spPr>
          <a:xfrm flipH="1" flipV="1">
            <a:off x="10826671" y="1153578"/>
            <a:ext cx="1" cy="2540000"/>
          </a:xfrm>
          <a:prstGeom prst="line">
            <a:avLst/>
          </a:prstGeom>
          <a:ln/>
        </xdr:spPr>
        <xdr:style>
          <a:lnRef idx="1">
            <a:schemeClr val="accent5"/>
          </a:lnRef>
          <a:fillRef idx="0">
            <a:schemeClr val="accent5"/>
          </a:fillRef>
          <a:effectRef idx="0">
            <a:schemeClr val="accent5"/>
          </a:effectRef>
          <a:fontRef idx="minor">
            <a:schemeClr val="tx1"/>
          </a:fontRef>
        </xdr:style>
      </xdr:cxnSp>
      <xdr:cxnSp macro="">
        <xdr:nvCxnSpPr>
          <xdr:cNvPr id="22" name="Conexão recta 21"/>
          <xdr:cNvCxnSpPr/>
        </xdr:nvCxnSpPr>
        <xdr:spPr>
          <a:xfrm flipH="1" flipV="1">
            <a:off x="13732988" y="1172629"/>
            <a:ext cx="1" cy="2540000"/>
          </a:xfrm>
          <a:prstGeom prst="line">
            <a:avLst/>
          </a:prstGeom>
          <a:ln/>
        </xdr:spPr>
        <xdr:style>
          <a:lnRef idx="1">
            <a:schemeClr val="accent5"/>
          </a:lnRef>
          <a:fillRef idx="0">
            <a:schemeClr val="accent5"/>
          </a:fillRef>
          <a:effectRef idx="0">
            <a:schemeClr val="accent5"/>
          </a:effectRef>
          <a:fontRef idx="minor">
            <a:schemeClr val="tx1"/>
          </a:fontRef>
        </xdr:style>
      </xdr:cxnSp>
      <xdr:cxnSp macro="">
        <xdr:nvCxnSpPr>
          <xdr:cNvPr id="25" name="Conexão recta 24"/>
          <xdr:cNvCxnSpPr/>
        </xdr:nvCxnSpPr>
        <xdr:spPr>
          <a:xfrm flipH="1" flipV="1">
            <a:off x="13383684" y="867833"/>
            <a:ext cx="1" cy="2821516"/>
          </a:xfrm>
          <a:prstGeom prst="line">
            <a:avLst/>
          </a:prstGeom>
          <a:ln/>
        </xdr:spPr>
        <xdr:style>
          <a:lnRef idx="1">
            <a:schemeClr val="accent5"/>
          </a:lnRef>
          <a:fillRef idx="0">
            <a:schemeClr val="accent5"/>
          </a:fillRef>
          <a:effectRef idx="0">
            <a:schemeClr val="accent5"/>
          </a:effectRef>
          <a:fontRef idx="minor">
            <a:schemeClr val="tx1"/>
          </a:fontRef>
        </xdr:style>
      </xdr:cxnSp>
      <xdr:sp macro="" textlink="">
        <xdr:nvSpPr>
          <xdr:cNvPr id="8" name="CaixaDeTexto 7"/>
          <xdr:cNvSpPr txBox="1"/>
        </xdr:nvSpPr>
        <xdr:spPr>
          <a:xfrm>
            <a:off x="10655075" y="914099"/>
            <a:ext cx="338198" cy="213632"/>
          </a:xfrm>
          <a:prstGeom prst="rect">
            <a:avLst/>
          </a:prstGeom>
          <a:solidFill>
            <a:schemeClr val="bg1">
              <a:lumMod val="6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PT" sz="900"/>
              <a:t>GE</a:t>
            </a:r>
          </a:p>
        </xdr:txBody>
      </xdr:sp>
      <xdr:sp macro="" textlink="">
        <xdr:nvSpPr>
          <xdr:cNvPr id="31" name="CaixaDeTexto 30"/>
          <xdr:cNvSpPr txBox="1"/>
        </xdr:nvSpPr>
        <xdr:spPr>
          <a:xfrm>
            <a:off x="13139492" y="750908"/>
            <a:ext cx="471708" cy="201591"/>
          </a:xfrm>
          <a:prstGeom prst="rect">
            <a:avLst/>
          </a:prstGeom>
          <a:solidFill>
            <a:srgbClr val="C00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PT" sz="900"/>
              <a:t>ME3</a:t>
            </a:r>
          </a:p>
        </xdr:txBody>
      </xdr:sp>
      <xdr:sp macro="" textlink="">
        <xdr:nvSpPr>
          <xdr:cNvPr id="32" name="CaixaDeTexto 31"/>
          <xdr:cNvSpPr txBox="1"/>
        </xdr:nvSpPr>
        <xdr:spPr>
          <a:xfrm>
            <a:off x="13505844" y="954819"/>
            <a:ext cx="435046" cy="198764"/>
          </a:xfrm>
          <a:prstGeom prst="rect">
            <a:avLst/>
          </a:prstGeom>
          <a:solidFill>
            <a:srgbClr val="CDA125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PT" sz="900"/>
              <a:t>OM</a:t>
            </a: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3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4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5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6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7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8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9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0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1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2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3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4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5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6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7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8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19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0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1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2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3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4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5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6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5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5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5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5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5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5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6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6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6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6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6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6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6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6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6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6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7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7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7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7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7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7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7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7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7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7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8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8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8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8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8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8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8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8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8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8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9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9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9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9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9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9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9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9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9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79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0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0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0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0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0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0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0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0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0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0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1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1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1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1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1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1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1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1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1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1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2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2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2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2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2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2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2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2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2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2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3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3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3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3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3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3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3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3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3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3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4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4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4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4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44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45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46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47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48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49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50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51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52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  <cdr:relSizeAnchor xmlns:cdr="http://schemas.openxmlformats.org/drawingml/2006/chartDrawing">
    <cdr:from>
      <cdr:x>0.76523</cdr:x>
      <cdr:y>0.08366</cdr:y>
    </cdr:from>
    <cdr:to>
      <cdr:x>0.85015</cdr:x>
      <cdr:y>0.17065</cdr:y>
    </cdr:to>
    <cdr:sp macro="" textlink="">
      <cdr:nvSpPr>
        <cdr:cNvPr id="2853" name="CaixaDeTexto 1"/>
        <cdr:cNvSpPr txBox="1"/>
      </cdr:nvSpPr>
      <cdr:spPr>
        <a:xfrm xmlns:a="http://schemas.openxmlformats.org/drawingml/2006/main">
          <a:off x="9728200" y="305329"/>
          <a:ext cx="10795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PT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4276724</xdr:colOff>
      <xdr:row>0</xdr:row>
      <xdr:rowOff>0</xdr:rowOff>
    </xdr:from>
    <xdr:to>
      <xdr:col>0</xdr:col>
      <xdr:colOff>7350586</xdr:colOff>
      <xdr:row>9</xdr:row>
      <xdr:rowOff>171450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4" y="0"/>
          <a:ext cx="3073862" cy="1962150"/>
        </a:xfrm>
        <a:prstGeom prst="rect">
          <a:avLst/>
        </a:prstGeom>
      </xdr:spPr>
    </xdr:pic>
    <xdr:clientData/>
  </xdr:twoCellAnchor>
  <xdr:twoCellAnchor>
    <xdr:from>
      <xdr:col>0</xdr:col>
      <xdr:colOff>4276725</xdr:colOff>
      <xdr:row>0</xdr:row>
      <xdr:rowOff>76199</xdr:rowOff>
    </xdr:from>
    <xdr:to>
      <xdr:col>0</xdr:col>
      <xdr:colOff>7353300</xdr:colOff>
      <xdr:row>3</xdr:row>
      <xdr:rowOff>28574</xdr:rowOff>
    </xdr:to>
    <xdr:sp macro="" textlink="">
      <xdr:nvSpPr>
        <xdr:cNvPr id="2" name="CaixaDeTexto 1"/>
        <xdr:cNvSpPr txBox="1"/>
      </xdr:nvSpPr>
      <xdr:spPr>
        <a:xfrm>
          <a:off x="4276725" y="76199"/>
          <a:ext cx="3076575" cy="561975"/>
        </a:xfrm>
        <a:prstGeom prst="rect">
          <a:avLst/>
        </a:prstGeom>
        <a:solidFill>
          <a:srgbClr val="007E3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600">
              <a:solidFill>
                <a:srgbClr val="FFC000"/>
              </a:solidFill>
              <a:latin typeface="Jivetalk" panose="00000400000000000000" pitchFamily="2" charset="0"/>
              <a:cs typeface="Arial" panose="020B0604020202020204" pitchFamily="34" charset="0"/>
            </a:rPr>
            <a:t>Aumentar a </a:t>
          </a:r>
          <a:r>
            <a:rPr lang="pt-PT" sz="1600" b="1">
              <a:solidFill>
                <a:srgbClr val="FFC000"/>
              </a:solidFill>
              <a:latin typeface="Jivetalk" panose="00000400000000000000" pitchFamily="2" charset="0"/>
              <a:cs typeface="Arial" panose="020B0604020202020204" pitchFamily="34" charset="0"/>
            </a:rPr>
            <a:t>eficiência </a:t>
          </a:r>
          <a:r>
            <a:rPr lang="pt-PT" sz="1600">
              <a:solidFill>
                <a:srgbClr val="FFC000"/>
              </a:solidFill>
              <a:latin typeface="Jivetalk" panose="00000400000000000000" pitchFamily="2" charset="0"/>
              <a:cs typeface="Arial" panose="020B0604020202020204" pitchFamily="34" charset="0"/>
            </a:rPr>
            <a:t>do estudo</a:t>
          </a:r>
        </a:p>
      </xdr:txBody>
    </xdr:sp>
    <xdr:clientData/>
  </xdr:twoCellAnchor>
  <xdr:twoCellAnchor editAs="oneCell">
    <xdr:from>
      <xdr:col>0</xdr:col>
      <xdr:colOff>57149</xdr:colOff>
      <xdr:row>0</xdr:row>
      <xdr:rowOff>57149</xdr:rowOff>
    </xdr:from>
    <xdr:to>
      <xdr:col>0</xdr:col>
      <xdr:colOff>2431096</xdr:colOff>
      <xdr:row>6</xdr:row>
      <xdr:rowOff>28574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57149"/>
          <a:ext cx="2373947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2500130</xdr:colOff>
      <xdr:row>0</xdr:row>
      <xdr:rowOff>66675</xdr:rowOff>
    </xdr:from>
    <xdr:to>
      <xdr:col>0</xdr:col>
      <xdr:colOff>4217753</xdr:colOff>
      <xdr:row>5</xdr:row>
      <xdr:rowOff>219075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130" y="66675"/>
          <a:ext cx="1717623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47625</xdr:rowOff>
    </xdr:from>
    <xdr:to>
      <xdr:col>0</xdr:col>
      <xdr:colOff>2438400</xdr:colOff>
      <xdr:row>15</xdr:row>
      <xdr:rowOff>67480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6825"/>
          <a:ext cx="2438400" cy="173435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0</xdr:row>
      <xdr:rowOff>19050</xdr:rowOff>
    </xdr:from>
    <xdr:to>
      <xdr:col>4</xdr:col>
      <xdr:colOff>584784</xdr:colOff>
      <xdr:row>17</xdr:row>
      <xdr:rowOff>133350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550" y="19050"/>
          <a:ext cx="2270709" cy="3429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7410451</xdr:colOff>
      <xdr:row>0</xdr:row>
      <xdr:rowOff>8334</xdr:rowOff>
    </xdr:from>
    <xdr:to>
      <xdr:col>1</xdr:col>
      <xdr:colOff>98426</xdr:colOff>
      <xdr:row>7</xdr:row>
      <xdr:rowOff>95250</xdr:rowOff>
    </xdr:to>
    <xdr:pic>
      <xdr:nvPicPr>
        <xdr:cNvPr id="13" name="Imagem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51" y="8334"/>
          <a:ext cx="2660650" cy="1496616"/>
        </a:xfrm>
        <a:prstGeom prst="rect">
          <a:avLst/>
        </a:prstGeom>
      </xdr:spPr>
    </xdr:pic>
    <xdr:clientData/>
  </xdr:twoCellAnchor>
  <xdr:twoCellAnchor editAs="oneCell">
    <xdr:from>
      <xdr:col>0</xdr:col>
      <xdr:colOff>8781922</xdr:colOff>
      <xdr:row>7</xdr:row>
      <xdr:rowOff>123825</xdr:rowOff>
    </xdr:from>
    <xdr:to>
      <xdr:col>1</xdr:col>
      <xdr:colOff>90876</xdr:colOff>
      <xdr:row>17</xdr:row>
      <xdr:rowOff>142875</xdr:rowOff>
    </xdr:to>
    <xdr:pic>
      <xdr:nvPicPr>
        <xdr:cNvPr id="14" name="Imagem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1922" y="1533525"/>
          <a:ext cx="1281629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7391399</xdr:colOff>
      <xdr:row>7</xdr:row>
      <xdr:rowOff>142875</xdr:rowOff>
    </xdr:from>
    <xdr:to>
      <xdr:col>0</xdr:col>
      <xdr:colOff>8724898</xdr:colOff>
      <xdr:row>17</xdr:row>
      <xdr:rowOff>238125</xdr:rowOff>
    </xdr:to>
    <xdr:pic>
      <xdr:nvPicPr>
        <xdr:cNvPr id="15" name="Imagem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391399" y="1552575"/>
          <a:ext cx="1333499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4276725</xdr:colOff>
      <xdr:row>4</xdr:row>
      <xdr:rowOff>165099</xdr:rowOff>
    </xdr:from>
    <xdr:to>
      <xdr:col>0</xdr:col>
      <xdr:colOff>7343775</xdr:colOff>
      <xdr:row>14</xdr:row>
      <xdr:rowOff>161924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965199"/>
          <a:ext cx="3067050" cy="1939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4</xdr:col>
      <xdr:colOff>584663</xdr:colOff>
      <xdr:row>17</xdr:row>
      <xdr:rowOff>152400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76200"/>
          <a:ext cx="2880188" cy="3314700"/>
        </a:xfrm>
        <a:prstGeom prst="rect">
          <a:avLst/>
        </a:prstGeom>
      </xdr:spPr>
    </xdr:pic>
    <xdr:clientData/>
  </xdr:twoCellAnchor>
  <xdr:twoCellAnchor>
    <xdr:from>
      <xdr:col>5</xdr:col>
      <xdr:colOff>19049</xdr:colOff>
      <xdr:row>0</xdr:row>
      <xdr:rowOff>66675</xdr:rowOff>
    </xdr:from>
    <xdr:to>
      <xdr:col>12</xdr:col>
      <xdr:colOff>466724</xdr:colOff>
      <xdr:row>4</xdr:row>
      <xdr:rowOff>85725</xdr:rowOff>
    </xdr:to>
    <xdr:sp macro="" textlink="">
      <xdr:nvSpPr>
        <xdr:cNvPr id="3" name="CaixaDeTexto 2"/>
        <xdr:cNvSpPr txBox="1"/>
      </xdr:nvSpPr>
      <xdr:spPr>
        <a:xfrm>
          <a:off x="3067049" y="66675"/>
          <a:ext cx="4714875" cy="781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/>
            <a:t>Acabar o curso e ficar orgulhoso</a:t>
          </a:r>
          <a:r>
            <a:rPr lang="pt-PT" sz="1100" baseline="0"/>
            <a:t>  e contente da</a:t>
          </a:r>
          <a:r>
            <a:rPr lang="pt-PT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excelente qualidade dos trabalhos que fiz, do ter podido ajudar os meus colegas pelo processo, 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</a:t>
          </a:r>
          <a:r>
            <a:rPr lang="pt-PT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conhecimentos qe pude aprender,  e </a:t>
          </a:r>
          <a:r>
            <a:rPr lang="pt-PT" sz="1100"/>
            <a:t>poder ficar orgulhoso com ter conseguido boas</a:t>
          </a:r>
          <a:r>
            <a:rPr lang="pt-PT" sz="1100" baseline="0"/>
            <a:t> notas e ter adquirido conhecimentos úteis para a empresa que vou abrir.</a:t>
          </a:r>
          <a:endParaRPr lang="pt-PT" sz="1100"/>
        </a:p>
      </xdr:txBody>
    </xdr:sp>
    <xdr:clientData/>
  </xdr:twoCellAnchor>
  <xdr:twoCellAnchor>
    <xdr:from>
      <xdr:col>12</xdr:col>
      <xdr:colOff>514350</xdr:colOff>
      <xdr:row>0</xdr:row>
      <xdr:rowOff>76200</xdr:rowOff>
    </xdr:from>
    <xdr:to>
      <xdr:col>17</xdr:col>
      <xdr:colOff>438150</xdr:colOff>
      <xdr:row>13</xdr:row>
      <xdr:rowOff>142875</xdr:rowOff>
    </xdr:to>
    <xdr:grpSp>
      <xdr:nvGrpSpPr>
        <xdr:cNvPr id="6" name="Grupo 5"/>
        <xdr:cNvGrpSpPr/>
      </xdr:nvGrpSpPr>
      <xdr:grpSpPr>
        <a:xfrm>
          <a:off x="7829550" y="76200"/>
          <a:ext cx="2971800" cy="2543175"/>
          <a:chOff x="7467600" y="152400"/>
          <a:chExt cx="2971800" cy="2543175"/>
        </a:xfrm>
      </xdr:grpSpPr>
      <xdr:pic>
        <xdr:nvPicPr>
          <xdr:cNvPr id="4" name="Imagem 3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67600" y="152400"/>
            <a:ext cx="2946884" cy="2009775"/>
          </a:xfrm>
          <a:prstGeom prst="rect">
            <a:avLst/>
          </a:prstGeom>
        </xdr:spPr>
      </xdr:pic>
      <xdr:sp macro="" textlink="">
        <xdr:nvSpPr>
          <xdr:cNvPr id="5" name="CaixaDeTexto 4"/>
          <xdr:cNvSpPr txBox="1"/>
        </xdr:nvSpPr>
        <xdr:spPr>
          <a:xfrm>
            <a:off x="7467600" y="2219325"/>
            <a:ext cx="2971800" cy="47625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PT" sz="1100"/>
              <a:t>Poder ter uma casa</a:t>
            </a:r>
            <a:r>
              <a:rPr lang="pt-PT" sz="1100" baseline="0"/>
              <a:t> com quintal onde possa olhar para as estrelas (e qe se vejam bem!)</a:t>
            </a:r>
            <a:endParaRPr lang="pt-PT" sz="1100"/>
          </a:p>
        </xdr:txBody>
      </xdr:sp>
    </xdr:grpSp>
    <xdr:clientData/>
  </xdr:twoCellAnchor>
  <xdr:twoCellAnchor editAs="oneCell">
    <xdr:from>
      <xdr:col>5</xdr:col>
      <xdr:colOff>28577</xdr:colOff>
      <xdr:row>4</xdr:row>
      <xdr:rowOff>142875</xdr:rowOff>
    </xdr:from>
    <xdr:to>
      <xdr:col>12</xdr:col>
      <xdr:colOff>466725</xdr:colOff>
      <xdr:row>41</xdr:row>
      <xdr:rowOff>133350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7" y="904875"/>
          <a:ext cx="4705348" cy="7038975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0</xdr:col>
      <xdr:colOff>152400</xdr:colOff>
      <xdr:row>18</xdr:row>
      <xdr:rowOff>19050</xdr:rowOff>
    </xdr:from>
    <xdr:to>
      <xdr:col>4</xdr:col>
      <xdr:colOff>552450</xdr:colOff>
      <xdr:row>20</xdr:row>
      <xdr:rowOff>142875</xdr:rowOff>
    </xdr:to>
    <xdr:sp macro="" textlink="">
      <xdr:nvSpPr>
        <xdr:cNvPr id="8" name="CaixaDeTexto 7"/>
        <xdr:cNvSpPr txBox="1"/>
      </xdr:nvSpPr>
      <xdr:spPr>
        <a:xfrm>
          <a:off x="152400" y="3448050"/>
          <a:ext cx="2838450" cy="504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/>
            <a:t>http://www.mercer.com/qualityoflivingpr#city-rankings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3495675</xdr:colOff>
          <xdr:row>2</xdr:row>
          <xdr:rowOff>180975</xdr:rowOff>
        </xdr:from>
        <xdr:to>
          <xdr:col>4</xdr:col>
          <xdr:colOff>19050</xdr:colOff>
          <xdr:row>4</xdr:row>
          <xdr:rowOff>0</xdr:rowOff>
        </xdr:to>
        <xdr:sp macro="" textlink="">
          <xdr:nvSpPr>
            <xdr:cNvPr id="5172" name="Check Box 52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3514725</xdr:colOff>
          <xdr:row>4</xdr:row>
          <xdr:rowOff>9525</xdr:rowOff>
        </xdr:from>
        <xdr:to>
          <xdr:col>4</xdr:col>
          <xdr:colOff>38100</xdr:colOff>
          <xdr:row>5</xdr:row>
          <xdr:rowOff>19050</xdr:rowOff>
        </xdr:to>
        <xdr:sp macro="" textlink="">
          <xdr:nvSpPr>
            <xdr:cNvPr id="5173" name="Check Box 53" hidden="1">
              <a:extLst>
                <a:ext uri="{63B3BB69-23CF-44E3-9099-C40C66FF867C}">
                  <a14:compatExt spid="_x0000_s5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3505200</xdr:colOff>
          <xdr:row>5</xdr:row>
          <xdr:rowOff>19050</xdr:rowOff>
        </xdr:from>
        <xdr:to>
          <xdr:col>4</xdr:col>
          <xdr:colOff>28575</xdr:colOff>
          <xdr:row>6</xdr:row>
          <xdr:rowOff>28575</xdr:rowOff>
        </xdr:to>
        <xdr:sp macro="" textlink="">
          <xdr:nvSpPr>
            <xdr:cNvPr id="5174" name="Check Box 54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3505200</xdr:colOff>
          <xdr:row>6</xdr:row>
          <xdr:rowOff>19050</xdr:rowOff>
        </xdr:from>
        <xdr:to>
          <xdr:col>4</xdr:col>
          <xdr:colOff>28575</xdr:colOff>
          <xdr:row>7</xdr:row>
          <xdr:rowOff>28575</xdr:rowOff>
        </xdr:to>
        <xdr:sp macro="" textlink="">
          <xdr:nvSpPr>
            <xdr:cNvPr id="5175" name="Check Box 55" hidden="1">
              <a:extLst>
                <a:ext uri="{63B3BB69-23CF-44E3-9099-C40C66FF867C}">
                  <a14:compatExt spid="_x0000_s5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3505200</xdr:colOff>
          <xdr:row>3</xdr:row>
          <xdr:rowOff>9525</xdr:rowOff>
        </xdr:from>
        <xdr:to>
          <xdr:col>2</xdr:col>
          <xdr:colOff>19050</xdr:colOff>
          <xdr:row>4</xdr:row>
          <xdr:rowOff>19050</xdr:rowOff>
        </xdr:to>
        <xdr:sp macro="" textlink="">
          <xdr:nvSpPr>
            <xdr:cNvPr id="5176" name="Check Box 56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3505200</xdr:colOff>
          <xdr:row>4</xdr:row>
          <xdr:rowOff>19050</xdr:rowOff>
        </xdr:from>
        <xdr:to>
          <xdr:col>2</xdr:col>
          <xdr:colOff>19050</xdr:colOff>
          <xdr:row>5</xdr:row>
          <xdr:rowOff>28575</xdr:rowOff>
        </xdr:to>
        <xdr:sp macro="" textlink="">
          <xdr:nvSpPr>
            <xdr:cNvPr id="5177" name="Check Box 57" hidden="1">
              <a:extLst>
                <a:ext uri="{63B3BB69-23CF-44E3-9099-C40C66FF867C}">
                  <a14:compatExt spid="_x0000_s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3514725</xdr:colOff>
          <xdr:row>5</xdr:row>
          <xdr:rowOff>28575</xdr:rowOff>
        </xdr:from>
        <xdr:to>
          <xdr:col>2</xdr:col>
          <xdr:colOff>28575</xdr:colOff>
          <xdr:row>6</xdr:row>
          <xdr:rowOff>38100</xdr:rowOff>
        </xdr:to>
        <xdr:sp macro="" textlink="">
          <xdr:nvSpPr>
            <xdr:cNvPr id="5178" name="Check Box 58" hidden="1">
              <a:extLst>
                <a:ext uri="{63B3BB69-23CF-44E3-9099-C40C66FF867C}">
                  <a14:compatExt spid="_x0000_s5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3514725</xdr:colOff>
          <xdr:row>6</xdr:row>
          <xdr:rowOff>9525</xdr:rowOff>
        </xdr:from>
        <xdr:to>
          <xdr:col>2</xdr:col>
          <xdr:colOff>28575</xdr:colOff>
          <xdr:row>7</xdr:row>
          <xdr:rowOff>19050</xdr:rowOff>
        </xdr:to>
        <xdr:sp macro="" textlink="">
          <xdr:nvSpPr>
            <xdr:cNvPr id="5179" name="Check Box 59" hidden="1">
              <a:extLst>
                <a:ext uri="{63B3BB69-23CF-44E3-9099-C40C66FF867C}">
                  <a14:compatExt spid="_x0000_s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3524250</xdr:colOff>
          <xdr:row>7</xdr:row>
          <xdr:rowOff>19050</xdr:rowOff>
        </xdr:from>
        <xdr:to>
          <xdr:col>2</xdr:col>
          <xdr:colOff>38100</xdr:colOff>
          <xdr:row>8</xdr:row>
          <xdr:rowOff>28575</xdr:rowOff>
        </xdr:to>
        <xdr:sp macro="" textlink="">
          <xdr:nvSpPr>
            <xdr:cNvPr id="5180" name="Check Box 60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3495675</xdr:colOff>
          <xdr:row>7</xdr:row>
          <xdr:rowOff>0</xdr:rowOff>
        </xdr:from>
        <xdr:to>
          <xdr:col>4</xdr:col>
          <xdr:colOff>19050</xdr:colOff>
          <xdr:row>8</xdr:row>
          <xdr:rowOff>9525</xdr:rowOff>
        </xdr:to>
        <xdr:sp macro="" textlink="">
          <xdr:nvSpPr>
            <xdr:cNvPr id="5181" name="Check Box 61" hidden="1">
              <a:extLst>
                <a:ext uri="{63B3BB69-23CF-44E3-9099-C40C66FF867C}">
                  <a14:compatExt spid="_x0000_s5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3524250</xdr:colOff>
          <xdr:row>14</xdr:row>
          <xdr:rowOff>0</xdr:rowOff>
        </xdr:from>
        <xdr:to>
          <xdr:col>2</xdr:col>
          <xdr:colOff>38100</xdr:colOff>
          <xdr:row>15</xdr:row>
          <xdr:rowOff>9525</xdr:rowOff>
        </xdr:to>
        <xdr:sp macro="" textlink="">
          <xdr:nvSpPr>
            <xdr:cNvPr id="5182" name="Check Box 62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3543300</xdr:colOff>
          <xdr:row>12</xdr:row>
          <xdr:rowOff>161925</xdr:rowOff>
        </xdr:from>
        <xdr:to>
          <xdr:col>2</xdr:col>
          <xdr:colOff>57150</xdr:colOff>
          <xdr:row>13</xdr:row>
          <xdr:rowOff>171450</xdr:rowOff>
        </xdr:to>
        <xdr:sp macro="" textlink="">
          <xdr:nvSpPr>
            <xdr:cNvPr id="5183" name="Check Box 63" hidden="1">
              <a:extLst>
                <a:ext uri="{63B3BB69-23CF-44E3-9099-C40C66FF867C}">
                  <a14:compatExt spid="_x0000_s5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3543300</xdr:colOff>
          <xdr:row>12</xdr:row>
          <xdr:rowOff>9525</xdr:rowOff>
        </xdr:from>
        <xdr:to>
          <xdr:col>2</xdr:col>
          <xdr:colOff>57150</xdr:colOff>
          <xdr:row>13</xdr:row>
          <xdr:rowOff>19050</xdr:rowOff>
        </xdr:to>
        <xdr:sp macro="" textlink="">
          <xdr:nvSpPr>
            <xdr:cNvPr id="5184" name="Check Box 64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3543300</xdr:colOff>
          <xdr:row>11</xdr:row>
          <xdr:rowOff>9525</xdr:rowOff>
        </xdr:from>
        <xdr:to>
          <xdr:col>2</xdr:col>
          <xdr:colOff>57150</xdr:colOff>
          <xdr:row>12</xdr:row>
          <xdr:rowOff>19050</xdr:rowOff>
        </xdr:to>
        <xdr:sp macro="" textlink="">
          <xdr:nvSpPr>
            <xdr:cNvPr id="5185" name="Check Box 65" hidden="1">
              <a:extLst>
                <a:ext uri="{63B3BB69-23CF-44E3-9099-C40C66FF867C}">
                  <a14:compatExt spid="_x0000_s5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3552825</xdr:colOff>
          <xdr:row>10</xdr:row>
          <xdr:rowOff>19050</xdr:rowOff>
        </xdr:from>
        <xdr:to>
          <xdr:col>2</xdr:col>
          <xdr:colOff>66675</xdr:colOff>
          <xdr:row>11</xdr:row>
          <xdr:rowOff>28575</xdr:rowOff>
        </xdr:to>
        <xdr:sp macro="" textlink="">
          <xdr:nvSpPr>
            <xdr:cNvPr id="5186" name="Check Box 66" hidden="1">
              <a:extLst>
                <a:ext uri="{63B3BB69-23CF-44E3-9099-C40C66FF867C}">
                  <a14:compatExt spid="_x0000_s5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3524250</xdr:colOff>
          <xdr:row>9</xdr:row>
          <xdr:rowOff>9525</xdr:rowOff>
        </xdr:from>
        <xdr:to>
          <xdr:col>2</xdr:col>
          <xdr:colOff>38100</xdr:colOff>
          <xdr:row>10</xdr:row>
          <xdr:rowOff>19050</xdr:rowOff>
        </xdr:to>
        <xdr:sp macro="" textlink="">
          <xdr:nvSpPr>
            <xdr:cNvPr id="5187" name="Check Box 67" hidden="1">
              <a:extLst>
                <a:ext uri="{63B3BB69-23CF-44E3-9099-C40C66FF867C}">
                  <a14:compatExt spid="_x0000_s5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3514725</xdr:colOff>
          <xdr:row>7</xdr:row>
          <xdr:rowOff>180975</xdr:rowOff>
        </xdr:from>
        <xdr:to>
          <xdr:col>2</xdr:col>
          <xdr:colOff>28575</xdr:colOff>
          <xdr:row>9</xdr:row>
          <xdr:rowOff>0</xdr:rowOff>
        </xdr:to>
        <xdr:sp macro="" textlink="">
          <xdr:nvSpPr>
            <xdr:cNvPr id="5188" name="Check Box 68" hidden="1">
              <a:extLst>
                <a:ext uri="{63B3BB69-23CF-44E3-9099-C40C66FF867C}">
                  <a14:compatExt spid="_x0000_s5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3505200</xdr:colOff>
          <xdr:row>5</xdr:row>
          <xdr:rowOff>9525</xdr:rowOff>
        </xdr:from>
        <xdr:to>
          <xdr:col>5</xdr:col>
          <xdr:colOff>3752850</xdr:colOff>
          <xdr:row>6</xdr:row>
          <xdr:rowOff>19050</xdr:rowOff>
        </xdr:to>
        <xdr:sp macro="" textlink="">
          <xdr:nvSpPr>
            <xdr:cNvPr id="5189" name="Check Box 69" hidden="1">
              <a:extLst>
                <a:ext uri="{63B3BB69-23CF-44E3-9099-C40C66FF867C}">
                  <a14:compatExt spid="_x0000_s5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3505200</xdr:colOff>
          <xdr:row>6</xdr:row>
          <xdr:rowOff>19050</xdr:rowOff>
        </xdr:from>
        <xdr:to>
          <xdr:col>5</xdr:col>
          <xdr:colOff>3752850</xdr:colOff>
          <xdr:row>7</xdr:row>
          <xdr:rowOff>28575</xdr:rowOff>
        </xdr:to>
        <xdr:sp macro="" textlink="">
          <xdr:nvSpPr>
            <xdr:cNvPr id="5190" name="Check Box 70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gradFill flip="none" rotWithShape="1">
          <a:gsLst>
            <a:gs pos="0">
              <a:srgbClr val="000000">
                <a:lumMod val="0"/>
              </a:srgbClr>
            </a:gs>
            <a:gs pos="19000">
              <a:srgbClr val="002060">
                <a:alpha val="29000"/>
                <a:lumMod val="0"/>
              </a:srgbClr>
            </a:gs>
            <a:gs pos="34000">
              <a:srgbClr val="58267E">
                <a:alpha val="29000"/>
              </a:srgbClr>
            </a:gs>
            <a:gs pos="54000">
              <a:srgbClr val="FFC000">
                <a:alpha val="0"/>
              </a:srgbClr>
            </a:gs>
            <a:gs pos="87000">
              <a:srgbClr val="F27300">
                <a:alpha val="26000"/>
              </a:srgbClr>
            </a:gs>
            <a:gs pos="99167">
              <a:srgbClr val="FF0000">
                <a:alpha val="50000"/>
                <a:lumMod val="99000"/>
                <a:lumOff val="1000"/>
              </a:srgbClr>
            </a:gs>
            <a:gs pos="74000">
              <a:srgbClr val="FFBF00">
                <a:alpha val="21000"/>
              </a:srgbClr>
            </a:gs>
          </a:gsLst>
          <a:lin ang="0" scaled="0"/>
          <a:tileRect/>
        </a:gradFill>
        <a:ln>
          <a:noFill/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" Type="http://schemas.openxmlformats.org/officeDocument/2006/relationships/ctrlProp" Target="../ctrlProps/ctrlProp1.xml"/><Relationship Id="rId21" Type="http://schemas.openxmlformats.org/officeDocument/2006/relationships/ctrlProp" Target="../ctrlProps/ctrlProp19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0" Type="http://schemas.openxmlformats.org/officeDocument/2006/relationships/ctrlProp" Target="../ctrlProps/ctrlProp18.xml"/><Relationship Id="rId1" Type="http://schemas.openxmlformats.org/officeDocument/2006/relationships/drawing" Target="../drawings/drawing6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10" Type="http://schemas.openxmlformats.org/officeDocument/2006/relationships/ctrlProp" Target="../ctrlProps/ctrlProp8.xml"/><Relationship Id="rId19" Type="http://schemas.openxmlformats.org/officeDocument/2006/relationships/ctrlProp" Target="../ctrlProps/ctrlProp17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W62"/>
  <sheetViews>
    <sheetView zoomScaleNormal="100" workbookViewId="0">
      <selection activeCell="D7" sqref="D7"/>
    </sheetView>
  </sheetViews>
  <sheetFormatPr defaultRowHeight="15" x14ac:dyDescent="0.25"/>
  <cols>
    <col min="1" max="1" width="13.42578125" style="3" customWidth="1"/>
    <col min="2" max="16" width="10.5703125" style="2" customWidth="1"/>
    <col min="17" max="17" width="7" style="2" customWidth="1"/>
    <col min="18" max="18" width="5.140625" style="3" customWidth="1"/>
    <col min="19" max="19" width="17.28515625" style="3" customWidth="1"/>
    <col min="20" max="16384" width="9.140625" style="3"/>
  </cols>
  <sheetData>
    <row r="1" spans="1:23" x14ac:dyDescent="0.25">
      <c r="A1" s="43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 t="s">
        <v>9</v>
      </c>
      <c r="Q1" s="4"/>
    </row>
    <row r="2" spans="1:23" x14ac:dyDescent="0.25">
      <c r="B2" s="14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17" t="s">
        <v>5</v>
      </c>
      <c r="H2" s="17" t="s">
        <v>6</v>
      </c>
      <c r="I2" s="14" t="s">
        <v>0</v>
      </c>
      <c r="J2" s="2" t="s">
        <v>1</v>
      </c>
      <c r="K2" s="2" t="s">
        <v>2</v>
      </c>
      <c r="L2" s="2" t="s">
        <v>3</v>
      </c>
      <c r="M2" s="2" t="s">
        <v>4</v>
      </c>
      <c r="N2" s="17" t="s">
        <v>5</v>
      </c>
      <c r="O2" s="17" t="s">
        <v>6</v>
      </c>
      <c r="Q2" s="25"/>
    </row>
    <row r="3" spans="1:23" x14ac:dyDescent="0.25">
      <c r="A3" s="3" t="s">
        <v>26</v>
      </c>
      <c r="B3" s="169">
        <v>0.9</v>
      </c>
      <c r="C3" s="169">
        <v>1.5</v>
      </c>
      <c r="D3" s="170">
        <v>3</v>
      </c>
      <c r="E3" s="170">
        <v>3.67</v>
      </c>
      <c r="F3" s="169">
        <v>3</v>
      </c>
      <c r="G3" s="166">
        <v>4.33</v>
      </c>
      <c r="H3" s="166">
        <v>3.17</v>
      </c>
      <c r="I3" s="169">
        <v>3.5</v>
      </c>
      <c r="J3" s="170">
        <v>1</v>
      </c>
      <c r="K3" s="170">
        <v>3</v>
      </c>
      <c r="L3" s="169">
        <v>0.57999999999999996</v>
      </c>
      <c r="M3" s="169">
        <v>0</v>
      </c>
      <c r="N3" s="18">
        <v>5.33</v>
      </c>
      <c r="O3" s="18">
        <v>0.7</v>
      </c>
      <c r="Q3" s="26"/>
    </row>
    <row r="4" spans="1:23" x14ac:dyDescent="0.25">
      <c r="A4" s="3" t="s">
        <v>25</v>
      </c>
      <c r="B4" s="14">
        <v>4</v>
      </c>
      <c r="C4" s="2">
        <v>2.5</v>
      </c>
      <c r="D4" s="4">
        <v>3</v>
      </c>
      <c r="E4" s="2">
        <v>3.5</v>
      </c>
      <c r="F4" s="88">
        <v>4</v>
      </c>
      <c r="G4" s="17">
        <v>6</v>
      </c>
      <c r="H4" s="17">
        <v>5</v>
      </c>
      <c r="I4" s="88">
        <v>4</v>
      </c>
      <c r="J4" s="88">
        <v>1</v>
      </c>
      <c r="K4" s="88">
        <v>3</v>
      </c>
      <c r="L4" s="88">
        <v>3</v>
      </c>
      <c r="M4" s="88">
        <v>4</v>
      </c>
      <c r="N4" s="17">
        <v>6</v>
      </c>
      <c r="O4" s="17">
        <v>5</v>
      </c>
      <c r="Q4" s="26"/>
    </row>
    <row r="5" spans="1:23" x14ac:dyDescent="0.25">
      <c r="A5" s="8" t="s">
        <v>7</v>
      </c>
      <c r="B5" s="15">
        <v>10</v>
      </c>
      <c r="C5" s="9">
        <v>11</v>
      </c>
      <c r="D5" s="9">
        <v>12</v>
      </c>
      <c r="E5" s="9">
        <v>13</v>
      </c>
      <c r="F5" s="9">
        <v>14</v>
      </c>
      <c r="G5" s="19">
        <v>15</v>
      </c>
      <c r="H5" s="19">
        <v>16</v>
      </c>
      <c r="I5" s="15">
        <v>17</v>
      </c>
      <c r="J5" s="9">
        <v>18</v>
      </c>
      <c r="K5" s="9">
        <v>19</v>
      </c>
      <c r="L5" s="9">
        <v>20</v>
      </c>
      <c r="M5" s="10">
        <v>21</v>
      </c>
      <c r="N5" s="19">
        <v>22</v>
      </c>
      <c r="O5" s="19">
        <v>23</v>
      </c>
      <c r="Q5" s="27" t="s">
        <v>8</v>
      </c>
    </row>
    <row r="6" spans="1:23" x14ac:dyDescent="0.25">
      <c r="B6" s="14"/>
      <c r="G6" s="41"/>
      <c r="H6" s="41"/>
      <c r="I6" s="14"/>
      <c r="N6" s="41"/>
      <c r="O6" s="41"/>
    </row>
    <row r="7" spans="1:23" x14ac:dyDescent="0.25">
      <c r="A7" s="43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 t="s">
        <v>52</v>
      </c>
      <c r="Q7" s="79"/>
    </row>
    <row r="8" spans="1:23" x14ac:dyDescent="0.25">
      <c r="A8" s="3" t="s">
        <v>26</v>
      </c>
      <c r="B8" s="170">
        <v>4</v>
      </c>
      <c r="C8" s="170">
        <v>1</v>
      </c>
      <c r="D8" s="170">
        <v>3</v>
      </c>
      <c r="E8" s="170">
        <v>3</v>
      </c>
      <c r="F8" s="169">
        <v>3.5</v>
      </c>
      <c r="G8" s="178">
        <v>5</v>
      </c>
      <c r="H8" s="178">
        <v>6</v>
      </c>
      <c r="I8" s="179">
        <v>6</v>
      </c>
      <c r="J8" s="170">
        <v>4</v>
      </c>
      <c r="K8" s="170">
        <v>3.34</v>
      </c>
      <c r="L8" s="179">
        <v>3.5</v>
      </c>
      <c r="M8" s="169">
        <v>4</v>
      </c>
      <c r="N8" s="42">
        <v>3</v>
      </c>
      <c r="O8" s="42">
        <v>1</v>
      </c>
      <c r="R8" s="11"/>
    </row>
    <row r="9" spans="1:23" x14ac:dyDescent="0.25">
      <c r="A9" s="3" t="s">
        <v>25</v>
      </c>
      <c r="B9" s="88">
        <v>4</v>
      </c>
      <c r="C9" s="88">
        <v>1</v>
      </c>
      <c r="D9" s="88">
        <v>3</v>
      </c>
      <c r="E9" s="88">
        <v>3</v>
      </c>
      <c r="F9" s="88">
        <v>4</v>
      </c>
      <c r="G9" s="17">
        <v>6</v>
      </c>
      <c r="H9" s="17">
        <v>5</v>
      </c>
      <c r="I9" s="88">
        <v>4</v>
      </c>
      <c r="J9" s="88">
        <v>4</v>
      </c>
      <c r="K9" s="88">
        <v>3</v>
      </c>
      <c r="L9" s="88">
        <v>3</v>
      </c>
      <c r="M9" s="88">
        <v>6</v>
      </c>
      <c r="N9" s="17">
        <v>6</v>
      </c>
      <c r="O9" s="17">
        <v>2</v>
      </c>
      <c r="P9"/>
      <c r="Q9"/>
      <c r="R9"/>
      <c r="T9" s="11"/>
    </row>
    <row r="10" spans="1:23" s="8" customFormat="1" x14ac:dyDescent="0.25">
      <c r="A10" s="8" t="s">
        <v>7</v>
      </c>
      <c r="B10" s="9">
        <v>24</v>
      </c>
      <c r="C10" s="9">
        <v>25</v>
      </c>
      <c r="D10" s="9">
        <v>26</v>
      </c>
      <c r="E10" s="9">
        <v>27</v>
      </c>
      <c r="F10" s="9">
        <v>28</v>
      </c>
      <c r="G10" s="20">
        <v>1</v>
      </c>
      <c r="H10" s="19">
        <v>2</v>
      </c>
      <c r="I10" s="9">
        <v>3</v>
      </c>
      <c r="J10" s="9">
        <v>4</v>
      </c>
      <c r="K10" s="9">
        <v>5</v>
      </c>
      <c r="L10" s="9">
        <v>6</v>
      </c>
      <c r="M10" s="9">
        <v>7</v>
      </c>
      <c r="N10" s="19">
        <v>8</v>
      </c>
      <c r="O10" s="19">
        <v>9</v>
      </c>
      <c r="P10"/>
      <c r="Q10"/>
      <c r="R10"/>
      <c r="S10" s="3"/>
      <c r="T10" s="3"/>
      <c r="U10" s="3"/>
      <c r="V10" s="3"/>
      <c r="W10" s="3"/>
    </row>
    <row r="11" spans="1:23" x14ac:dyDescent="0.25">
      <c r="G11" s="17"/>
      <c r="H11" s="17"/>
      <c r="I11" s="24" t="s">
        <v>58</v>
      </c>
      <c r="J11" s="24"/>
      <c r="N11" s="17"/>
      <c r="O11" s="17"/>
      <c r="P11"/>
      <c r="Q11" s="88"/>
      <c r="R11" s="88"/>
      <c r="S11" s="88"/>
      <c r="T11" s="88"/>
      <c r="U11" s="88"/>
    </row>
    <row r="12" spans="1:23" x14ac:dyDescent="0.25">
      <c r="A12" s="12"/>
      <c r="B12" s="13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/>
      <c r="Q12"/>
      <c r="R12"/>
      <c r="S12" s="88"/>
    </row>
    <row r="13" spans="1:23" x14ac:dyDescent="0.25">
      <c r="A13" s="3" t="s">
        <v>26</v>
      </c>
      <c r="B13" s="169">
        <v>0</v>
      </c>
      <c r="C13" s="170">
        <v>1</v>
      </c>
      <c r="D13" s="169">
        <v>1.81</v>
      </c>
      <c r="E13" s="169">
        <v>0.42</v>
      </c>
      <c r="F13" s="169">
        <v>0</v>
      </c>
      <c r="G13" s="166">
        <v>1</v>
      </c>
      <c r="H13" s="166">
        <v>2</v>
      </c>
      <c r="I13" s="169">
        <v>0.5</v>
      </c>
      <c r="J13" s="169">
        <v>1.08</v>
      </c>
      <c r="K13" s="169">
        <v>2.27</v>
      </c>
      <c r="L13" s="170">
        <v>3</v>
      </c>
      <c r="M13" s="169">
        <v>2.66</v>
      </c>
      <c r="N13" s="167">
        <v>6.2</v>
      </c>
      <c r="O13" s="167">
        <v>5.05</v>
      </c>
      <c r="P13" s="3"/>
      <c r="Q13" s="3"/>
      <c r="R13"/>
      <c r="S13" s="88"/>
    </row>
    <row r="14" spans="1:23" x14ac:dyDescent="0.25">
      <c r="A14" s="3" t="s">
        <v>25</v>
      </c>
      <c r="B14" s="88">
        <v>1</v>
      </c>
      <c r="C14" s="88">
        <v>1</v>
      </c>
      <c r="D14" s="88">
        <v>2</v>
      </c>
      <c r="E14" s="88">
        <v>1</v>
      </c>
      <c r="F14" s="88">
        <v>1</v>
      </c>
      <c r="G14" s="17">
        <v>2</v>
      </c>
      <c r="H14" s="17">
        <v>4</v>
      </c>
      <c r="I14" s="88">
        <v>1</v>
      </c>
      <c r="J14" s="88">
        <v>1.5</v>
      </c>
      <c r="K14" s="88">
        <v>3</v>
      </c>
      <c r="L14" s="88">
        <v>3</v>
      </c>
      <c r="M14" s="88">
        <v>4</v>
      </c>
      <c r="N14" s="17">
        <v>6</v>
      </c>
      <c r="O14" s="17">
        <v>5</v>
      </c>
      <c r="P14" s="3"/>
      <c r="Q14" s="3"/>
    </row>
    <row r="15" spans="1:23" s="8" customFormat="1" x14ac:dyDescent="0.25">
      <c r="A15" s="8" t="s">
        <v>7</v>
      </c>
      <c r="B15" s="9">
        <v>10</v>
      </c>
      <c r="C15" s="9">
        <v>11</v>
      </c>
      <c r="D15" s="9">
        <v>12</v>
      </c>
      <c r="E15" s="9">
        <v>13</v>
      </c>
      <c r="F15" s="9">
        <v>14</v>
      </c>
      <c r="G15" s="19">
        <v>15</v>
      </c>
      <c r="H15" s="19">
        <v>16</v>
      </c>
      <c r="I15" s="15">
        <v>17</v>
      </c>
      <c r="J15" s="9">
        <v>18</v>
      </c>
      <c r="K15" s="9">
        <v>19</v>
      </c>
      <c r="L15" s="9">
        <v>20</v>
      </c>
      <c r="M15" s="9">
        <v>21</v>
      </c>
      <c r="N15" s="19">
        <v>22</v>
      </c>
      <c r="O15" s="19">
        <v>23</v>
      </c>
      <c r="P15" s="3"/>
      <c r="Q15" s="3"/>
      <c r="R15" s="3"/>
      <c r="S15" s="3"/>
      <c r="T15" s="3"/>
      <c r="U15" s="3"/>
      <c r="V15" s="3"/>
      <c r="W15" s="3"/>
    </row>
    <row r="16" spans="1:23" x14ac:dyDescent="0.25">
      <c r="B16" s="79"/>
      <c r="G16" s="17"/>
      <c r="H16" s="17"/>
      <c r="N16" s="17"/>
      <c r="O16" s="17"/>
      <c r="P16" s="3"/>
      <c r="Q16" s="3"/>
    </row>
    <row r="17" spans="1:23" x14ac:dyDescent="0.25">
      <c r="A17" s="43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 t="s">
        <v>53</v>
      </c>
    </row>
    <row r="18" spans="1:23" x14ac:dyDescent="0.25">
      <c r="A18" s="3" t="s">
        <v>26</v>
      </c>
      <c r="B18" s="169">
        <v>2.0499999999999998</v>
      </c>
      <c r="C18" s="170">
        <v>1.17</v>
      </c>
      <c r="D18" s="170">
        <v>2.9</v>
      </c>
      <c r="E18" s="179">
        <v>3.16</v>
      </c>
      <c r="F18" s="180">
        <v>3.41</v>
      </c>
      <c r="G18" s="167">
        <v>6.25</v>
      </c>
      <c r="H18" s="167">
        <v>5.0999999999999996</v>
      </c>
      <c r="I18" s="25">
        <v>0</v>
      </c>
      <c r="J18" s="170">
        <v>2</v>
      </c>
      <c r="K18" s="179">
        <v>3.13</v>
      </c>
      <c r="L18" s="170">
        <v>3</v>
      </c>
      <c r="M18" s="179">
        <v>5.15</v>
      </c>
      <c r="N18" s="167">
        <v>6</v>
      </c>
      <c r="O18" s="167">
        <v>5.0599999999999996</v>
      </c>
    </row>
    <row r="19" spans="1:23" x14ac:dyDescent="0.25">
      <c r="A19" s="3" t="s">
        <v>25</v>
      </c>
      <c r="B19" s="88">
        <v>4</v>
      </c>
      <c r="C19" s="88">
        <v>1</v>
      </c>
      <c r="D19" s="88">
        <v>3</v>
      </c>
      <c r="E19" s="88">
        <v>3</v>
      </c>
      <c r="F19" s="88">
        <v>4</v>
      </c>
      <c r="G19" s="17">
        <v>6</v>
      </c>
      <c r="H19" s="17">
        <v>5</v>
      </c>
      <c r="I19" s="26">
        <v>0</v>
      </c>
      <c r="J19" s="88">
        <v>2</v>
      </c>
      <c r="K19" s="88">
        <v>3</v>
      </c>
      <c r="L19" s="88">
        <v>3</v>
      </c>
      <c r="M19" s="88">
        <v>5</v>
      </c>
      <c r="N19" s="17">
        <v>6</v>
      </c>
      <c r="O19" s="17">
        <v>5</v>
      </c>
      <c r="P19" s="3"/>
      <c r="Q19" s="3"/>
    </row>
    <row r="20" spans="1:23" s="8" customFormat="1" x14ac:dyDescent="0.25">
      <c r="A20" s="8" t="s">
        <v>7</v>
      </c>
      <c r="B20" s="16">
        <v>24</v>
      </c>
      <c r="C20" s="9">
        <v>25</v>
      </c>
      <c r="D20" s="9">
        <v>26</v>
      </c>
      <c r="E20" s="9">
        <v>27</v>
      </c>
      <c r="F20" s="9">
        <v>28</v>
      </c>
      <c r="G20" s="19">
        <v>29</v>
      </c>
      <c r="H20" s="19">
        <v>30</v>
      </c>
      <c r="I20" s="26">
        <v>31</v>
      </c>
      <c r="J20" s="10">
        <v>1</v>
      </c>
      <c r="K20" s="10">
        <v>2</v>
      </c>
      <c r="L20" s="9">
        <v>3</v>
      </c>
      <c r="M20" s="9">
        <v>4</v>
      </c>
      <c r="N20" s="19">
        <v>5</v>
      </c>
      <c r="O20" s="19">
        <v>6</v>
      </c>
      <c r="P20" s="3"/>
      <c r="Q20" s="3"/>
      <c r="R20" s="3"/>
      <c r="S20" s="3"/>
      <c r="T20" s="3"/>
      <c r="U20" s="3"/>
      <c r="V20" s="3"/>
      <c r="W20" s="3"/>
    </row>
    <row r="21" spans="1:23" x14ac:dyDescent="0.25">
      <c r="C21" s="165"/>
      <c r="D21" s="165"/>
      <c r="E21" s="79"/>
      <c r="G21" s="17"/>
      <c r="H21" s="17"/>
      <c r="I21" s="27" t="s">
        <v>70</v>
      </c>
      <c r="N21" s="17"/>
      <c r="O21" s="17"/>
      <c r="P21" s="3"/>
      <c r="Q21" s="3"/>
    </row>
    <row r="22" spans="1:23" x14ac:dyDescent="0.25">
      <c r="A22" s="43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3"/>
      <c r="Q22" s="3"/>
    </row>
    <row r="23" spans="1:23" x14ac:dyDescent="0.25">
      <c r="A23" s="3" t="s">
        <v>26</v>
      </c>
      <c r="B23" s="170">
        <v>3</v>
      </c>
      <c r="C23" s="170">
        <v>1</v>
      </c>
      <c r="D23" s="171">
        <v>0</v>
      </c>
      <c r="E23" s="170">
        <v>2.75</v>
      </c>
      <c r="F23" s="170">
        <v>2.75</v>
      </c>
      <c r="G23" s="167">
        <v>6.43</v>
      </c>
      <c r="H23" s="167">
        <v>5.17</v>
      </c>
      <c r="I23" s="170">
        <v>3</v>
      </c>
      <c r="J23" s="179">
        <v>4.5</v>
      </c>
      <c r="K23" s="170">
        <v>0</v>
      </c>
      <c r="L23" s="169">
        <v>1.5</v>
      </c>
      <c r="M23" s="169">
        <v>3.39</v>
      </c>
      <c r="N23" s="166">
        <v>1.33</v>
      </c>
      <c r="O23" s="166">
        <v>0</v>
      </c>
      <c r="P23" s="3"/>
      <c r="Q23" s="3"/>
    </row>
    <row r="24" spans="1:23" x14ac:dyDescent="0.25">
      <c r="A24" s="3" t="s">
        <v>25</v>
      </c>
      <c r="B24" s="88">
        <v>3</v>
      </c>
      <c r="C24" s="88">
        <v>1</v>
      </c>
      <c r="D24" s="88">
        <v>0</v>
      </c>
      <c r="E24" s="88">
        <v>2.75</v>
      </c>
      <c r="F24" s="88">
        <v>2.75</v>
      </c>
      <c r="G24" s="17">
        <v>6</v>
      </c>
      <c r="H24" s="17">
        <v>5</v>
      </c>
      <c r="I24" s="88">
        <v>3</v>
      </c>
      <c r="J24" s="88">
        <v>4</v>
      </c>
      <c r="K24" s="88">
        <v>0</v>
      </c>
      <c r="L24" s="88">
        <v>4</v>
      </c>
      <c r="M24" s="88">
        <v>4</v>
      </c>
      <c r="N24" s="17">
        <v>4</v>
      </c>
      <c r="O24" s="17">
        <v>4</v>
      </c>
      <c r="P24" s="3"/>
      <c r="Q24" s="3"/>
    </row>
    <row r="25" spans="1:23" s="8" customFormat="1" x14ac:dyDescent="0.25">
      <c r="A25" s="8" t="s">
        <v>7</v>
      </c>
      <c r="B25" s="9">
        <v>7</v>
      </c>
      <c r="C25" s="9">
        <v>8</v>
      </c>
      <c r="D25" s="9">
        <v>9</v>
      </c>
      <c r="E25" s="9">
        <v>10</v>
      </c>
      <c r="F25" s="9">
        <v>11</v>
      </c>
      <c r="G25" s="19">
        <v>12</v>
      </c>
      <c r="H25" s="19">
        <v>13</v>
      </c>
      <c r="I25" s="9">
        <v>14</v>
      </c>
      <c r="J25" s="9">
        <v>15</v>
      </c>
      <c r="K25" s="10">
        <v>16</v>
      </c>
      <c r="L25" s="9">
        <v>17</v>
      </c>
      <c r="M25" s="9">
        <v>18</v>
      </c>
      <c r="N25" s="19">
        <v>19</v>
      </c>
      <c r="O25" s="19">
        <v>20</v>
      </c>
      <c r="P25" s="3"/>
      <c r="Q25" s="3"/>
      <c r="R25" s="3"/>
      <c r="S25" s="3"/>
      <c r="T25" s="3"/>
      <c r="U25" s="3"/>
      <c r="V25" s="3"/>
      <c r="W25" s="3"/>
    </row>
    <row r="26" spans="1:23" x14ac:dyDescent="0.25">
      <c r="G26" s="17"/>
      <c r="H26" s="17"/>
      <c r="I26" s="24"/>
      <c r="J26" s="24"/>
      <c r="K26" s="24"/>
      <c r="L26" s="24"/>
      <c r="M26" s="24"/>
      <c r="N26" s="17"/>
      <c r="O26" s="17"/>
      <c r="P26" s="3"/>
      <c r="Q26" s="3"/>
    </row>
    <row r="27" spans="1:23" x14ac:dyDescent="0.25">
      <c r="A27" s="43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 t="s">
        <v>54</v>
      </c>
      <c r="Q27" s="3"/>
    </row>
    <row r="28" spans="1:23" x14ac:dyDescent="0.25">
      <c r="A28" s="3" t="s">
        <v>26</v>
      </c>
      <c r="B28" s="170">
        <v>4</v>
      </c>
      <c r="C28" s="179">
        <v>1.5</v>
      </c>
      <c r="D28" s="170">
        <v>3</v>
      </c>
      <c r="E28" s="168">
        <v>1</v>
      </c>
      <c r="F28" s="179">
        <v>4.4800000000000004</v>
      </c>
      <c r="G28" s="166">
        <v>4.08</v>
      </c>
      <c r="H28" s="166">
        <v>3.85</v>
      </c>
      <c r="I28" s="179">
        <v>4</v>
      </c>
      <c r="J28" s="179">
        <v>1.17</v>
      </c>
      <c r="K28" s="169">
        <v>2.72</v>
      </c>
      <c r="L28" s="179">
        <v>6.53</v>
      </c>
      <c r="M28" s="169" t="s">
        <v>96</v>
      </c>
      <c r="N28" s="166">
        <v>2.09</v>
      </c>
      <c r="O28" s="166">
        <v>4.8600000000000003</v>
      </c>
    </row>
    <row r="29" spans="1:23" x14ac:dyDescent="0.25">
      <c r="A29" s="3" t="s">
        <v>25</v>
      </c>
      <c r="B29" s="88">
        <v>4</v>
      </c>
      <c r="C29" s="88">
        <v>1</v>
      </c>
      <c r="D29" s="88">
        <v>3</v>
      </c>
      <c r="E29" s="26">
        <v>3</v>
      </c>
      <c r="F29" s="88">
        <v>4</v>
      </c>
      <c r="G29" s="17">
        <v>6</v>
      </c>
      <c r="H29" s="17">
        <v>5</v>
      </c>
      <c r="I29" s="88">
        <v>3</v>
      </c>
      <c r="J29" s="88">
        <v>1</v>
      </c>
      <c r="K29" s="88">
        <v>3</v>
      </c>
      <c r="L29" s="88">
        <v>6</v>
      </c>
      <c r="M29" s="88">
        <v>5</v>
      </c>
      <c r="N29" s="17">
        <v>6</v>
      </c>
      <c r="O29" s="17">
        <v>5</v>
      </c>
    </row>
    <row r="30" spans="1:23" x14ac:dyDescent="0.25">
      <c r="A30" s="8" t="s">
        <v>7</v>
      </c>
      <c r="B30" s="15">
        <v>21</v>
      </c>
      <c r="C30" s="9">
        <v>22</v>
      </c>
      <c r="D30" s="10">
        <v>23</v>
      </c>
      <c r="E30" s="26">
        <v>28</v>
      </c>
      <c r="F30" s="9">
        <v>25</v>
      </c>
      <c r="G30" s="20">
        <v>26</v>
      </c>
      <c r="H30" s="19">
        <v>27</v>
      </c>
      <c r="I30" s="9">
        <v>14</v>
      </c>
      <c r="J30" s="16">
        <v>29</v>
      </c>
      <c r="K30" s="88">
        <v>30</v>
      </c>
      <c r="L30" s="9">
        <v>1</v>
      </c>
      <c r="M30" s="9">
        <v>2</v>
      </c>
      <c r="N30" s="19">
        <v>3</v>
      </c>
      <c r="O30" s="20">
        <v>4</v>
      </c>
    </row>
    <row r="31" spans="1:23" x14ac:dyDescent="0.25">
      <c r="B31" s="24"/>
      <c r="D31" s="50"/>
      <c r="E31" s="27" t="s">
        <v>91</v>
      </c>
      <c r="F31" s="24" t="s">
        <v>59</v>
      </c>
      <c r="G31" s="17"/>
      <c r="H31" s="164"/>
      <c r="L31" s="24" t="s">
        <v>59</v>
      </c>
      <c r="N31" s="49"/>
      <c r="O31" s="49"/>
    </row>
    <row r="32" spans="1:23" x14ac:dyDescent="0.25">
      <c r="A32" s="43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</row>
    <row r="33" spans="1:21" x14ac:dyDescent="0.25">
      <c r="A33" s="3" t="s">
        <v>26</v>
      </c>
      <c r="B33" s="169">
        <v>0.5</v>
      </c>
      <c r="C33" s="169">
        <v>0</v>
      </c>
      <c r="D33" s="169">
        <v>0</v>
      </c>
      <c r="E33" s="169">
        <v>0</v>
      </c>
      <c r="F33" s="169">
        <v>0</v>
      </c>
      <c r="G33" s="157">
        <v>0</v>
      </c>
      <c r="H33" s="157">
        <v>0</v>
      </c>
      <c r="I33" s="169">
        <v>0</v>
      </c>
      <c r="J33" s="169">
        <v>0.33</v>
      </c>
      <c r="K33" s="169">
        <v>2.9</v>
      </c>
      <c r="L33" s="169">
        <v>1.1000000000000001</v>
      </c>
      <c r="M33" s="179">
        <v>6.08</v>
      </c>
      <c r="N33" s="166">
        <v>4.2</v>
      </c>
      <c r="O33" s="167">
        <v>5.0999999999999996</v>
      </c>
      <c r="R33" s="2"/>
    </row>
    <row r="34" spans="1:21" x14ac:dyDescent="0.25">
      <c r="A34" s="3" t="s">
        <v>25</v>
      </c>
      <c r="B34" s="88">
        <v>4</v>
      </c>
      <c r="C34" s="88">
        <v>3</v>
      </c>
      <c r="D34" s="88">
        <v>3</v>
      </c>
      <c r="E34" s="88">
        <v>3</v>
      </c>
      <c r="F34" s="88">
        <v>4</v>
      </c>
      <c r="G34" s="17">
        <v>4</v>
      </c>
      <c r="H34" s="17">
        <v>5</v>
      </c>
      <c r="I34" s="88">
        <v>4</v>
      </c>
      <c r="J34" s="88">
        <v>1</v>
      </c>
      <c r="K34" s="88">
        <v>3</v>
      </c>
      <c r="L34" s="88">
        <v>3</v>
      </c>
      <c r="M34" s="88">
        <v>4</v>
      </c>
      <c r="N34" s="17">
        <v>6</v>
      </c>
      <c r="O34" s="17">
        <v>5</v>
      </c>
    </row>
    <row r="35" spans="1:21" x14ac:dyDescent="0.25">
      <c r="A35" s="8" t="s">
        <v>7</v>
      </c>
      <c r="B35" s="9">
        <v>5</v>
      </c>
      <c r="C35" s="9">
        <v>6</v>
      </c>
      <c r="D35" s="9">
        <v>7</v>
      </c>
      <c r="E35" s="9">
        <v>8</v>
      </c>
      <c r="F35" s="9">
        <v>9</v>
      </c>
      <c r="G35" s="20">
        <v>10</v>
      </c>
      <c r="H35" s="19">
        <v>11</v>
      </c>
      <c r="I35" s="9">
        <v>12</v>
      </c>
      <c r="J35" s="9">
        <v>13</v>
      </c>
      <c r="K35" s="9">
        <v>14</v>
      </c>
      <c r="L35" s="9">
        <v>15</v>
      </c>
      <c r="M35" s="9">
        <v>16</v>
      </c>
      <c r="N35" s="19">
        <v>17</v>
      </c>
      <c r="O35" s="19">
        <v>18</v>
      </c>
      <c r="P35" s="3"/>
      <c r="Q35" s="3"/>
    </row>
    <row r="36" spans="1:21" x14ac:dyDescent="0.25">
      <c r="A36" s="48"/>
      <c r="B36" s="24" t="s">
        <v>93</v>
      </c>
      <c r="C36" s="24" t="s">
        <v>93</v>
      </c>
      <c r="D36" s="24" t="s">
        <v>95</v>
      </c>
      <c r="E36" s="24" t="s">
        <v>66</v>
      </c>
      <c r="F36" s="24" t="s">
        <v>66</v>
      </c>
      <c r="G36" s="17" t="s">
        <v>66</v>
      </c>
      <c r="H36" s="17" t="s">
        <v>66</v>
      </c>
      <c r="I36" s="48"/>
      <c r="J36" s="48"/>
      <c r="K36" s="48"/>
      <c r="L36" s="48"/>
      <c r="M36" s="48"/>
      <c r="N36" s="49"/>
      <c r="O36" s="49"/>
      <c r="P36" s="3"/>
      <c r="Q36" s="3"/>
    </row>
    <row r="37" spans="1:21" x14ac:dyDescent="0.25">
      <c r="A37" s="43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 t="s">
        <v>55</v>
      </c>
    </row>
    <row r="38" spans="1:21" x14ac:dyDescent="0.25">
      <c r="A38" s="3" t="s">
        <v>26</v>
      </c>
      <c r="B38" s="179">
        <v>4.2300000000000004</v>
      </c>
      <c r="C38" s="179">
        <v>1.01</v>
      </c>
      <c r="D38" s="169">
        <v>2.92</v>
      </c>
      <c r="E38" s="169">
        <v>2</v>
      </c>
      <c r="F38" s="169">
        <v>3.13</v>
      </c>
      <c r="G38" s="167">
        <v>6.54</v>
      </c>
      <c r="H38" s="167">
        <v>6.5</v>
      </c>
      <c r="I38" s="169">
        <v>1.01</v>
      </c>
      <c r="J38" s="179">
        <v>2.84</v>
      </c>
      <c r="K38" s="179">
        <v>3.26</v>
      </c>
      <c r="L38" s="179">
        <v>4.97</v>
      </c>
      <c r="M38" s="169">
        <v>0.83</v>
      </c>
      <c r="N38" s="167">
        <v>7</v>
      </c>
      <c r="O38" s="166">
        <v>2.35</v>
      </c>
      <c r="P38" s="3"/>
    </row>
    <row r="39" spans="1:21" x14ac:dyDescent="0.25">
      <c r="A39" s="3" t="s">
        <v>25</v>
      </c>
      <c r="B39" s="88">
        <v>4</v>
      </c>
      <c r="C39" s="88">
        <v>1</v>
      </c>
      <c r="D39" s="88">
        <v>3</v>
      </c>
      <c r="E39" s="88">
        <v>3</v>
      </c>
      <c r="F39" s="88">
        <v>4</v>
      </c>
      <c r="G39" s="17">
        <v>6</v>
      </c>
      <c r="H39" s="17">
        <v>5</v>
      </c>
      <c r="I39" s="88">
        <v>4</v>
      </c>
      <c r="J39" s="88">
        <v>1</v>
      </c>
      <c r="K39" s="88">
        <v>3</v>
      </c>
      <c r="L39" s="88">
        <v>3</v>
      </c>
      <c r="M39" s="88">
        <v>4</v>
      </c>
      <c r="N39" s="17">
        <v>6</v>
      </c>
      <c r="O39" s="17">
        <v>5</v>
      </c>
    </row>
    <row r="40" spans="1:21" x14ac:dyDescent="0.25">
      <c r="A40" s="8" t="s">
        <v>7</v>
      </c>
      <c r="B40" s="9">
        <v>19</v>
      </c>
      <c r="C40" s="9">
        <v>20</v>
      </c>
      <c r="D40" s="9">
        <v>21</v>
      </c>
      <c r="E40" s="9">
        <v>22</v>
      </c>
      <c r="F40" s="9">
        <v>23</v>
      </c>
      <c r="G40" s="20">
        <v>24</v>
      </c>
      <c r="H40" s="19">
        <v>25</v>
      </c>
      <c r="I40" s="9">
        <v>26</v>
      </c>
      <c r="J40" s="9">
        <v>27</v>
      </c>
      <c r="K40" s="9">
        <v>28</v>
      </c>
      <c r="L40" s="9">
        <v>29</v>
      </c>
      <c r="M40" s="9">
        <v>30</v>
      </c>
      <c r="N40" s="19">
        <v>31</v>
      </c>
      <c r="O40" s="19">
        <v>1</v>
      </c>
    </row>
    <row r="41" spans="1:21" x14ac:dyDescent="0.25">
      <c r="G41" s="17"/>
      <c r="H41" s="17"/>
      <c r="I41" s="48"/>
      <c r="J41" s="48"/>
      <c r="K41" s="48"/>
      <c r="L41" s="48"/>
      <c r="M41" s="48"/>
      <c r="N41" s="17"/>
      <c r="O41" s="17"/>
    </row>
    <row r="42" spans="1:21" x14ac:dyDescent="0.25">
      <c r="A42" s="43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R42" s="11"/>
      <c r="S42" s="78"/>
    </row>
    <row r="43" spans="1:21" x14ac:dyDescent="0.25">
      <c r="A43" s="3" t="s">
        <v>26</v>
      </c>
      <c r="B43" s="169">
        <v>3.21</v>
      </c>
      <c r="C43" s="169">
        <v>0</v>
      </c>
      <c r="D43" s="179">
        <v>3</v>
      </c>
      <c r="E43" s="179">
        <v>3</v>
      </c>
      <c r="F43" s="169">
        <v>0</v>
      </c>
      <c r="G43" s="173">
        <v>4.68</v>
      </c>
      <c r="H43" s="157">
        <v>4</v>
      </c>
      <c r="I43" s="169">
        <v>4</v>
      </c>
      <c r="J43" s="169">
        <v>4</v>
      </c>
      <c r="K43" s="172">
        <v>0</v>
      </c>
      <c r="L43" s="169">
        <v>4</v>
      </c>
      <c r="M43" s="172">
        <v>6.3</v>
      </c>
      <c r="N43" s="166">
        <v>6.7</v>
      </c>
      <c r="O43" s="167">
        <v>7.01</v>
      </c>
      <c r="Q43" s="3"/>
    </row>
    <row r="44" spans="1:21" x14ac:dyDescent="0.25">
      <c r="A44" s="3" t="s">
        <v>25</v>
      </c>
      <c r="B44" s="88">
        <v>4</v>
      </c>
      <c r="C44" s="88">
        <v>1</v>
      </c>
      <c r="D44" s="88">
        <v>3</v>
      </c>
      <c r="E44" s="88">
        <v>3</v>
      </c>
      <c r="F44" s="88">
        <v>4</v>
      </c>
      <c r="G44" s="23">
        <v>6</v>
      </c>
      <c r="H44" s="17">
        <v>6</v>
      </c>
      <c r="I44" s="4">
        <v>7</v>
      </c>
      <c r="J44" s="4">
        <v>7</v>
      </c>
      <c r="K44" s="26">
        <v>2</v>
      </c>
      <c r="L44" s="4">
        <v>7</v>
      </c>
      <c r="M44" s="26">
        <v>7</v>
      </c>
      <c r="N44" s="17">
        <v>7</v>
      </c>
      <c r="O44" s="17">
        <v>7</v>
      </c>
      <c r="Q44" s="3"/>
    </row>
    <row r="45" spans="1:21" x14ac:dyDescent="0.25">
      <c r="A45" s="8" t="s">
        <v>7</v>
      </c>
      <c r="B45" s="9">
        <v>2</v>
      </c>
      <c r="C45" s="9">
        <v>3</v>
      </c>
      <c r="D45" s="9">
        <v>4</v>
      </c>
      <c r="E45" s="9">
        <v>5</v>
      </c>
      <c r="F45" s="9">
        <v>6</v>
      </c>
      <c r="G45" s="23">
        <v>7</v>
      </c>
      <c r="H45" s="19">
        <v>8</v>
      </c>
      <c r="I45" s="9">
        <v>9</v>
      </c>
      <c r="J45" s="9">
        <v>10</v>
      </c>
      <c r="K45" s="26">
        <v>11</v>
      </c>
      <c r="L45" s="9">
        <v>12</v>
      </c>
      <c r="M45" s="26">
        <v>13</v>
      </c>
      <c r="N45" s="19">
        <v>14</v>
      </c>
      <c r="O45" s="19">
        <v>15</v>
      </c>
      <c r="P45" s="3"/>
      <c r="Q45" s="3"/>
      <c r="U45" s="11"/>
    </row>
    <row r="46" spans="1:21" x14ac:dyDescent="0.25">
      <c r="B46" s="48"/>
      <c r="C46" s="48"/>
      <c r="D46" s="48"/>
      <c r="E46" s="48"/>
      <c r="F46" s="48"/>
      <c r="G46" s="23" t="s">
        <v>94</v>
      </c>
      <c r="H46" s="17"/>
      <c r="J46" s="48"/>
      <c r="K46" s="27" t="s">
        <v>70</v>
      </c>
      <c r="M46" s="27" t="s">
        <v>66</v>
      </c>
      <c r="N46" s="49"/>
      <c r="O46" s="49"/>
      <c r="P46" s="3"/>
      <c r="Q46" s="3"/>
      <c r="U46" s="11"/>
    </row>
    <row r="47" spans="1:21" x14ac:dyDescent="0.25">
      <c r="A47" s="43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3"/>
      <c r="Q47" s="3"/>
      <c r="U47" s="11"/>
    </row>
    <row r="48" spans="1:21" x14ac:dyDescent="0.25">
      <c r="A48" s="3" t="s">
        <v>26</v>
      </c>
      <c r="B48" s="169">
        <v>6.38</v>
      </c>
      <c r="C48" s="179">
        <v>7.45</v>
      </c>
      <c r="D48" s="169">
        <v>4.58</v>
      </c>
      <c r="E48" s="172">
        <v>6.17</v>
      </c>
      <c r="F48" s="179">
        <v>8.2100000000000009</v>
      </c>
      <c r="G48" s="166">
        <v>6</v>
      </c>
      <c r="H48" s="166">
        <v>6.42</v>
      </c>
      <c r="I48" s="172">
        <v>7.25</v>
      </c>
      <c r="J48" s="179">
        <v>7</v>
      </c>
      <c r="K48" s="179">
        <v>7.01</v>
      </c>
      <c r="L48" s="179">
        <v>7.2</v>
      </c>
      <c r="M48" s="169">
        <v>6.25</v>
      </c>
      <c r="N48" s="167">
        <v>7.5</v>
      </c>
      <c r="O48" s="167">
        <v>7</v>
      </c>
      <c r="Q48" s="3"/>
    </row>
    <row r="49" spans="1:16" x14ac:dyDescent="0.25">
      <c r="A49" s="3" t="s">
        <v>25</v>
      </c>
      <c r="B49" s="2">
        <v>7</v>
      </c>
      <c r="C49" s="4">
        <v>7</v>
      </c>
      <c r="D49" s="2">
        <v>7</v>
      </c>
      <c r="E49" s="26">
        <v>7</v>
      </c>
      <c r="F49" s="2">
        <v>7</v>
      </c>
      <c r="G49" s="17">
        <v>7</v>
      </c>
      <c r="H49" s="17">
        <v>7</v>
      </c>
      <c r="I49" s="26">
        <v>7</v>
      </c>
      <c r="J49" s="4">
        <v>7</v>
      </c>
      <c r="K49" s="4">
        <v>7</v>
      </c>
      <c r="L49" s="2">
        <v>7</v>
      </c>
      <c r="M49" s="2">
        <v>7</v>
      </c>
      <c r="N49" s="17">
        <v>7</v>
      </c>
      <c r="O49" s="17">
        <v>7</v>
      </c>
    </row>
    <row r="50" spans="1:16" x14ac:dyDescent="0.25">
      <c r="A50" s="8" t="s">
        <v>7</v>
      </c>
      <c r="B50" s="9">
        <v>16</v>
      </c>
      <c r="C50" s="9">
        <v>17</v>
      </c>
      <c r="D50" s="9">
        <v>18</v>
      </c>
      <c r="E50" s="26">
        <v>19</v>
      </c>
      <c r="F50" s="9">
        <v>20</v>
      </c>
      <c r="G50" s="20">
        <v>21</v>
      </c>
      <c r="H50" s="19">
        <v>22</v>
      </c>
      <c r="I50" s="26">
        <v>23</v>
      </c>
      <c r="J50" s="9">
        <v>24</v>
      </c>
      <c r="K50" s="9">
        <v>25</v>
      </c>
      <c r="L50" s="9">
        <v>26</v>
      </c>
      <c r="M50" s="10">
        <v>27</v>
      </c>
      <c r="N50" s="19">
        <v>28</v>
      </c>
      <c r="O50" s="19">
        <v>29</v>
      </c>
    </row>
    <row r="51" spans="1:16" x14ac:dyDescent="0.25">
      <c r="B51" s="48"/>
      <c r="C51" s="48"/>
      <c r="D51" s="48"/>
      <c r="E51" s="27" t="s">
        <v>67</v>
      </c>
      <c r="F51" s="48"/>
      <c r="G51" s="49"/>
      <c r="H51" s="49"/>
      <c r="I51" s="27" t="s">
        <v>93</v>
      </c>
      <c r="L51" s="48"/>
      <c r="M51" s="48"/>
      <c r="N51" s="18"/>
      <c r="O51" s="80"/>
    </row>
    <row r="52" spans="1:16" x14ac:dyDescent="0.25">
      <c r="A52" s="43"/>
      <c r="B52" s="44"/>
      <c r="C52" s="44"/>
      <c r="D52" s="44"/>
      <c r="E52" s="44"/>
      <c r="F52" s="44"/>
      <c r="G52" s="44"/>
      <c r="H52" s="44"/>
      <c r="I52" s="44"/>
      <c r="J52" s="51"/>
      <c r="K52" s="44"/>
      <c r="L52" s="44"/>
      <c r="M52" s="44"/>
      <c r="N52" s="44"/>
      <c r="O52" s="44"/>
      <c r="P52" s="44" t="s">
        <v>56</v>
      </c>
    </row>
    <row r="53" spans="1:16" x14ac:dyDescent="0.25">
      <c r="A53" s="3" t="s">
        <v>26</v>
      </c>
      <c r="B53" s="169">
        <v>5</v>
      </c>
      <c r="C53" s="179">
        <v>7.5</v>
      </c>
      <c r="D53" s="179">
        <v>7.2</v>
      </c>
      <c r="E53" s="179">
        <v>7.8</v>
      </c>
      <c r="F53" s="172">
        <v>5.17</v>
      </c>
      <c r="G53" s="167">
        <v>7.25</v>
      </c>
      <c r="H53" s="167">
        <v>7</v>
      </c>
      <c r="I53" s="156">
        <v>5.1100000000000003</v>
      </c>
      <c r="J53" s="172">
        <v>5.3</v>
      </c>
      <c r="K53" s="156">
        <v>3</v>
      </c>
      <c r="L53" s="156">
        <v>6.33</v>
      </c>
      <c r="M53" s="172">
        <v>2</v>
      </c>
      <c r="N53" s="157">
        <v>7.53</v>
      </c>
      <c r="O53" s="157">
        <v>7</v>
      </c>
      <c r="P53" s="79"/>
    </row>
    <row r="54" spans="1:16" x14ac:dyDescent="0.25">
      <c r="A54" s="3" t="s">
        <v>25</v>
      </c>
      <c r="B54" s="2">
        <v>7</v>
      </c>
      <c r="C54" s="2">
        <v>7</v>
      </c>
      <c r="D54" s="2">
        <v>7</v>
      </c>
      <c r="E54" s="2">
        <v>7</v>
      </c>
      <c r="F54" s="26">
        <v>7</v>
      </c>
      <c r="G54" s="17">
        <v>7</v>
      </c>
      <c r="H54" s="17">
        <v>7</v>
      </c>
      <c r="I54" s="4">
        <v>7</v>
      </c>
      <c r="J54" s="26">
        <v>7</v>
      </c>
      <c r="K54" s="4">
        <v>7</v>
      </c>
      <c r="L54" s="2">
        <v>7</v>
      </c>
      <c r="M54" s="26">
        <v>2</v>
      </c>
      <c r="N54" s="17">
        <v>7</v>
      </c>
      <c r="O54" s="17">
        <v>7</v>
      </c>
    </row>
    <row r="55" spans="1:16" x14ac:dyDescent="0.25">
      <c r="A55" s="8" t="s">
        <v>7</v>
      </c>
      <c r="B55" s="9">
        <v>31</v>
      </c>
      <c r="C55" s="9">
        <v>1</v>
      </c>
      <c r="D55" s="9">
        <v>2</v>
      </c>
      <c r="E55" s="9">
        <v>3</v>
      </c>
      <c r="F55" s="26">
        <v>4</v>
      </c>
      <c r="G55" s="20">
        <v>5</v>
      </c>
      <c r="H55" s="19">
        <v>6</v>
      </c>
      <c r="I55" s="9">
        <v>7</v>
      </c>
      <c r="J55" s="26">
        <v>8</v>
      </c>
      <c r="K55" s="9">
        <v>9</v>
      </c>
      <c r="L55" s="9">
        <v>10</v>
      </c>
      <c r="M55" s="26">
        <v>11</v>
      </c>
      <c r="N55" s="19">
        <v>12</v>
      </c>
      <c r="O55" s="19">
        <v>13</v>
      </c>
    </row>
    <row r="56" spans="1:16" x14ac:dyDescent="0.25">
      <c r="B56" s="48"/>
      <c r="C56" s="48"/>
      <c r="D56" s="48"/>
      <c r="E56" s="48"/>
      <c r="F56" s="27" t="s">
        <v>70</v>
      </c>
      <c r="G56" s="49"/>
      <c r="H56" s="49"/>
      <c r="J56" s="27" t="s">
        <v>66</v>
      </c>
      <c r="M56" s="27" t="s">
        <v>67</v>
      </c>
      <c r="N56" s="17"/>
      <c r="O56" s="17"/>
      <c r="P56" s="3"/>
    </row>
    <row r="57" spans="1:16" x14ac:dyDescent="0.25">
      <c r="A57" s="43"/>
      <c r="B57" s="44"/>
      <c r="C57" s="44"/>
      <c r="D57" s="44"/>
      <c r="E57" s="44"/>
      <c r="F57" s="44"/>
      <c r="G57" s="44"/>
      <c r="H57" s="44"/>
      <c r="I57" s="44"/>
      <c r="J57" s="51"/>
      <c r="K57" s="44"/>
      <c r="L57" s="44"/>
      <c r="M57" s="44"/>
      <c r="N57" s="44"/>
      <c r="O57" s="44"/>
      <c r="P57" s="79"/>
    </row>
    <row r="58" spans="1:16" x14ac:dyDescent="0.25">
      <c r="A58" s="3" t="s">
        <v>26</v>
      </c>
      <c r="B58" s="156">
        <v>8.6199999999999992</v>
      </c>
      <c r="C58" s="172">
        <v>2</v>
      </c>
      <c r="D58" s="22" t="s">
        <v>57</v>
      </c>
      <c r="E58" s="22" t="s">
        <v>17</v>
      </c>
      <c r="F58" s="4"/>
      <c r="G58" s="17"/>
      <c r="H58" s="17"/>
      <c r="I58" s="4"/>
      <c r="J58" s="4"/>
      <c r="K58" s="4"/>
      <c r="N58" s="17"/>
      <c r="O58" s="17"/>
      <c r="P58" s="79"/>
    </row>
    <row r="59" spans="1:16" x14ac:dyDescent="0.25">
      <c r="A59" s="3" t="s">
        <v>25</v>
      </c>
      <c r="B59" s="2">
        <v>7</v>
      </c>
      <c r="C59" s="26">
        <v>2</v>
      </c>
      <c r="D59" s="22"/>
      <c r="E59" s="22"/>
      <c r="F59" s="4"/>
      <c r="G59" s="17"/>
      <c r="H59" s="17"/>
      <c r="I59" s="4"/>
      <c r="J59" s="4"/>
      <c r="K59" s="4"/>
      <c r="N59" s="17"/>
      <c r="O59" s="17"/>
      <c r="P59" s="79"/>
    </row>
    <row r="60" spans="1:16" x14ac:dyDescent="0.25">
      <c r="A60" s="8" t="s">
        <v>7</v>
      </c>
      <c r="B60" s="9">
        <v>14</v>
      </c>
      <c r="C60" s="26">
        <v>15</v>
      </c>
      <c r="D60" s="22">
        <v>16</v>
      </c>
      <c r="E60" s="22">
        <v>17</v>
      </c>
      <c r="F60" s="4"/>
      <c r="G60" s="20"/>
      <c r="H60" s="19"/>
      <c r="I60" s="9"/>
      <c r="J60" s="9"/>
      <c r="K60" s="9"/>
      <c r="L60" s="9"/>
      <c r="M60" s="9"/>
      <c r="N60" s="19"/>
      <c r="O60" s="19"/>
    </row>
    <row r="61" spans="1:16" x14ac:dyDescent="0.25">
      <c r="B61" s="48"/>
      <c r="C61" s="27" t="s">
        <v>93</v>
      </c>
      <c r="D61" s="21"/>
      <c r="E61" s="21"/>
      <c r="F61" s="48"/>
      <c r="G61" s="49"/>
      <c r="H61" s="49"/>
      <c r="N61" s="17"/>
      <c r="O61" s="17"/>
      <c r="P61" s="3"/>
    </row>
    <row r="62" spans="1:16" x14ac:dyDescent="0.25">
      <c r="A62" s="43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3"/>
    </row>
  </sheetData>
  <conditionalFormatting sqref="F2">
    <cfRule type="duplicateValues" priority="4"/>
  </conditionalFormatting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82F"/>
  </sheetPr>
  <dimension ref="A1:AJ32"/>
  <sheetViews>
    <sheetView zoomScaleNormal="100" workbookViewId="0">
      <selection activeCell="L4" sqref="L2:T4"/>
    </sheetView>
  </sheetViews>
  <sheetFormatPr defaultRowHeight="15" x14ac:dyDescent="0.25"/>
  <cols>
    <col min="1" max="1" width="24.42578125" customWidth="1"/>
    <col min="2" max="2" width="11" customWidth="1"/>
    <col min="3" max="3" width="3" customWidth="1"/>
    <col min="4" max="4" width="1.42578125" customWidth="1"/>
    <col min="5" max="5" width="10.5703125" customWidth="1"/>
    <col min="6" max="6" width="81.85546875" customWidth="1"/>
    <col min="7" max="7" width="2" customWidth="1"/>
    <col min="8" max="8" width="23.85546875" customWidth="1"/>
    <col min="9" max="9" width="12.140625" customWidth="1"/>
    <col min="10" max="10" width="4.85546875" customWidth="1"/>
    <col min="11" max="11" width="10.5703125" bestFit="1" customWidth="1"/>
    <col min="12" max="12" width="7.5703125" bestFit="1" customWidth="1"/>
    <col min="13" max="13" width="10.5703125" bestFit="1" customWidth="1"/>
    <col min="14" max="14" width="16.85546875" bestFit="1" customWidth="1"/>
    <col min="15" max="15" width="19.85546875" bestFit="1" customWidth="1"/>
    <col min="16" max="16" width="11.42578125" customWidth="1"/>
  </cols>
  <sheetData>
    <row r="1" spans="1:17" ht="9" customHeight="1" thickBot="1" x14ac:dyDescent="0.3">
      <c r="D1" s="69"/>
      <c r="E1" s="69"/>
      <c r="F1" s="69"/>
      <c r="G1" s="69"/>
      <c r="H1" s="7"/>
    </row>
    <row r="2" spans="1:17" x14ac:dyDescent="0.25">
      <c r="A2" s="68" t="s">
        <v>12</v>
      </c>
      <c r="B2" s="68" t="s">
        <v>98</v>
      </c>
      <c r="C2" s="177"/>
      <c r="D2" s="69"/>
      <c r="E2" s="66" t="s">
        <v>10</v>
      </c>
      <c r="F2" s="67" t="s">
        <v>97</v>
      </c>
      <c r="G2" s="69"/>
      <c r="H2" s="68" t="s">
        <v>100</v>
      </c>
      <c r="I2" s="40" t="s">
        <v>20</v>
      </c>
      <c r="J2" s="68" t="s">
        <v>14</v>
      </c>
      <c r="K2" s="68" t="s">
        <v>24</v>
      </c>
    </row>
    <row r="3" spans="1:17" x14ac:dyDescent="0.25">
      <c r="A3" s="31">
        <v>45</v>
      </c>
      <c r="B3" s="73">
        <f>A3/60</f>
        <v>0.75</v>
      </c>
      <c r="C3" s="181"/>
      <c r="D3" s="69"/>
      <c r="E3" s="162" t="s">
        <v>47</v>
      </c>
      <c r="F3" s="63">
        <f>I3+0.33+1.18+0.67+5.2+4.22+2.039+0.33+0.5-0.75+3.58+3.85+3.92+2.1+6.08+1.2+4.6+1.1+0.67+2.61+2.2+3.83+2.5+2.42+5.67+13.33+2.77+4+4.42+1.5+1.42</f>
        <v>92.489000000000004</v>
      </c>
      <c r="G3" s="69"/>
      <c r="H3" s="62">
        <v>15</v>
      </c>
      <c r="I3" s="38">
        <v>5</v>
      </c>
      <c r="J3" s="34">
        <f t="shared" ref="J3:J8" si="0">F3/K3</f>
        <v>0.71145384615384621</v>
      </c>
      <c r="K3" s="116">
        <v>130</v>
      </c>
    </row>
    <row r="4" spans="1:17" x14ac:dyDescent="0.25">
      <c r="A4" s="68" t="s">
        <v>13</v>
      </c>
      <c r="B4" s="68" t="s">
        <v>99</v>
      </c>
      <c r="C4" s="177"/>
      <c r="D4" s="69"/>
      <c r="E4" s="160" t="s">
        <v>48</v>
      </c>
      <c r="F4" s="63">
        <f>I4+70.9+1.9-0.75-0.37+1.63+2.19+2.93-0.5+4+6.3+6.7+7.01+6.38+7.45+4.58+6.17+8.21+4+6.42+5+4.25+4+4.2+4.25+3+3+1.5+4.17+4.53+5.68+4+3.5+1.5+0.89+5.5+3+6.33+3</f>
        <v>216.45</v>
      </c>
      <c r="G4" s="69"/>
      <c r="H4" s="62">
        <v>16</v>
      </c>
      <c r="I4" s="38"/>
      <c r="J4" s="35">
        <f t="shared" si="0"/>
        <v>1.0307142857142857</v>
      </c>
      <c r="K4" s="116">
        <v>210</v>
      </c>
    </row>
    <row r="5" spans="1:17" x14ac:dyDescent="0.25">
      <c r="A5" s="31">
        <v>7</v>
      </c>
      <c r="B5" s="118">
        <f>FLOOR((A5-I8),1)</f>
        <v>2</v>
      </c>
      <c r="C5" s="117" t="s">
        <v>15</v>
      </c>
      <c r="D5" s="69"/>
      <c r="E5" s="161" t="s">
        <v>49</v>
      </c>
      <c r="F5" s="63">
        <f>I5+0.67+1.17+1.36+1.5+0.39+0.83-0.5-0.5-1-1.5-0.5-0.75-0.5+2+3+3+3+2+4.5+4+3.5+3.33+2.67+2.12+1.5+3.75+5.5+4.22+7.53+7+8.62+2</f>
        <v>73.91</v>
      </c>
      <c r="G5" s="69"/>
      <c r="H5" s="62">
        <v>17</v>
      </c>
      <c r="I5" s="38"/>
      <c r="J5" s="36">
        <f t="shared" si="0"/>
        <v>0.6719090909090909</v>
      </c>
      <c r="K5" s="116">
        <v>110</v>
      </c>
      <c r="L5" s="175"/>
      <c r="O5" s="115"/>
      <c r="P5" s="32"/>
    </row>
    <row r="6" spans="1:17" x14ac:dyDescent="0.25">
      <c r="A6" s="72"/>
      <c r="B6" s="119">
        <f>((A5-I8)-B5)*60</f>
        <v>0</v>
      </c>
      <c r="C6" s="72" t="s">
        <v>101</v>
      </c>
      <c r="D6" s="69"/>
      <c r="E6" s="155" t="s">
        <v>50</v>
      </c>
      <c r="F6" s="63">
        <f>I6+43.23+1+0.83+0.33+0.17+1.5+1+0.25+2.75+2.73+6.43+5.17+3+4.5+3+0.56+4+1.6+1-1+3+0.5+3.13+4.09+6.5+0.34+2.78+3.9+1.25+1.75+3</f>
        <v>112.28999999999999</v>
      </c>
      <c r="G6" s="69"/>
      <c r="H6" s="62">
        <v>18</v>
      </c>
      <c r="I6" s="38"/>
      <c r="J6" s="36">
        <f t="shared" si="0"/>
        <v>0.93574999999999997</v>
      </c>
      <c r="K6" s="116">
        <v>120</v>
      </c>
      <c r="L6" s="175"/>
      <c r="O6" s="115"/>
      <c r="P6" s="32"/>
    </row>
    <row r="7" spans="1:17" x14ac:dyDescent="0.25">
      <c r="A7" t="s">
        <v>23</v>
      </c>
      <c r="D7" s="69"/>
      <c r="E7" s="159" t="s">
        <v>51</v>
      </c>
      <c r="F7" s="64">
        <f>I7+28.12+2+0.5+0.75+1.67+0.5+0.33+1.239+2.66+3.41+6.25+5.1-1+0.4+2.21-0.5-1.5+3.26+2.92+2+3.13+1.78+0.67+3.71+1.63+1.58+0.17+1.1+3.21+5.33+4.68+12</f>
        <v>99.308999999999969</v>
      </c>
      <c r="G7" s="69"/>
      <c r="H7" s="62">
        <v>19</v>
      </c>
      <c r="I7" s="39"/>
      <c r="J7" s="36">
        <f t="shared" si="0"/>
        <v>0.82757499999999973</v>
      </c>
      <c r="K7" s="116">
        <v>120</v>
      </c>
      <c r="L7" s="175"/>
      <c r="O7" s="115"/>
      <c r="P7" s="32"/>
    </row>
    <row r="8" spans="1:17" x14ac:dyDescent="0.25">
      <c r="A8" t="s">
        <v>22</v>
      </c>
      <c r="D8" s="69"/>
      <c r="E8" s="158" t="s">
        <v>11</v>
      </c>
      <c r="F8" s="176">
        <f>SUM(F3+F7+F6+F5+F4)</f>
        <v>594.44799999999987</v>
      </c>
      <c r="G8" s="69"/>
      <c r="H8" s="62">
        <f>(H3+H4+H5+H6+H7)/5</f>
        <v>17</v>
      </c>
      <c r="I8" s="33">
        <f>I3+I4+I5+I6+I7</f>
        <v>5</v>
      </c>
      <c r="J8" s="36">
        <f t="shared" si="0"/>
        <v>0.86151884057970995</v>
      </c>
      <c r="K8" s="116">
        <f>SUM(K3+K4+K5+K6+K7)</f>
        <v>690</v>
      </c>
      <c r="O8" s="115"/>
      <c r="P8" s="7"/>
      <c r="Q8" s="109"/>
    </row>
    <row r="9" spans="1:17" ht="15.75" thickBot="1" x14ac:dyDescent="0.3">
      <c r="D9" s="69"/>
      <c r="E9" s="163" t="s">
        <v>21</v>
      </c>
      <c r="F9" s="65"/>
      <c r="G9" s="69"/>
      <c r="I9" s="77"/>
      <c r="J9" s="36">
        <f>F9/K8</f>
        <v>0</v>
      </c>
    </row>
    <row r="10" spans="1:17" x14ac:dyDescent="0.25">
      <c r="D10" s="69"/>
      <c r="E10" s="70"/>
      <c r="F10" s="71" t="s">
        <v>40</v>
      </c>
      <c r="G10" s="69"/>
    </row>
    <row r="11" spans="1:17" x14ac:dyDescent="0.25">
      <c r="F11" s="37"/>
    </row>
    <row r="12" spans="1:17" x14ac:dyDescent="0.25">
      <c r="F12" s="37"/>
    </row>
    <row r="13" spans="1:17" x14ac:dyDescent="0.25">
      <c r="F13" s="7"/>
    </row>
    <row r="14" spans="1:17" x14ac:dyDescent="0.25">
      <c r="F14" s="174"/>
    </row>
    <row r="15" spans="1:17" x14ac:dyDescent="0.25">
      <c r="E15" s="29"/>
      <c r="F15" s="174"/>
    </row>
    <row r="16" spans="1:17" x14ac:dyDescent="0.25">
      <c r="F16" s="37"/>
    </row>
    <row r="17" spans="6:36" x14ac:dyDescent="0.25">
      <c r="F17" s="37"/>
    </row>
    <row r="18" spans="6:36" x14ac:dyDescent="0.25">
      <c r="F18" s="37"/>
    </row>
    <row r="19" spans="6:36" x14ac:dyDescent="0.25">
      <c r="F19" s="37"/>
    </row>
    <row r="20" spans="6:36" x14ac:dyDescent="0.25">
      <c r="F20" s="37"/>
    </row>
    <row r="21" spans="6:36" x14ac:dyDescent="0.25">
      <c r="F21" s="37"/>
      <c r="AJ21" t="s">
        <v>92</v>
      </c>
    </row>
    <row r="22" spans="6:36" x14ac:dyDescent="0.25">
      <c r="F22" s="174"/>
    </row>
    <row r="23" spans="6:36" x14ac:dyDescent="0.25">
      <c r="F23" s="37"/>
    </row>
    <row r="24" spans="6:36" x14ac:dyDescent="0.25">
      <c r="F24" s="37"/>
    </row>
    <row r="25" spans="6:36" x14ac:dyDescent="0.25">
      <c r="F25" s="175"/>
    </row>
    <row r="26" spans="6:36" x14ac:dyDescent="0.25">
      <c r="F26" s="37"/>
    </row>
    <row r="27" spans="6:36" x14ac:dyDescent="0.25">
      <c r="F27" s="37"/>
    </row>
    <row r="28" spans="6:36" x14ac:dyDescent="0.25">
      <c r="F28" s="174"/>
    </row>
    <row r="29" spans="6:36" x14ac:dyDescent="0.25">
      <c r="F29" s="37"/>
    </row>
    <row r="30" spans="6:36" x14ac:dyDescent="0.25">
      <c r="F30" s="37"/>
    </row>
    <row r="31" spans="6:36" x14ac:dyDescent="0.25">
      <c r="F31" s="37"/>
    </row>
    <row r="32" spans="6:36" x14ac:dyDescent="0.25">
      <c r="F32" s="37"/>
    </row>
  </sheetData>
  <sortState ref="J3:J8">
    <sortCondition ref="J3"/>
  </sortState>
  <conditionalFormatting sqref="H7">
    <cfRule type="dataBar" priority="46">
      <dataBar>
        <cfvo type="num" val="0"/>
        <cfvo type="num" val="20"/>
        <color rgb="FFDEB542"/>
      </dataBar>
      <extLst>
        <ext xmlns:x14="http://schemas.microsoft.com/office/spreadsheetml/2009/9/main" uri="{B025F937-C7B1-47D3-B67F-A62EFF666E3E}">
          <x14:id>{CDC9A363-779C-41A3-9E9B-5C11081BEED7}</x14:id>
        </ext>
      </extLst>
    </cfRule>
  </conditionalFormatting>
  <conditionalFormatting sqref="F3">
    <cfRule type="dataBar" priority="125">
      <dataBar>
        <cfvo type="num" val="0"/>
        <cfvo type="num" val="$K$3"/>
        <color rgb="FF0070C0"/>
      </dataBar>
      <extLst>
        <ext xmlns:x14="http://schemas.microsoft.com/office/spreadsheetml/2009/9/main" uri="{B025F937-C7B1-47D3-B67F-A62EFF666E3E}">
          <x14:id>{3AA5BC9D-4A0E-4513-8F40-8B03DEA6CCFC}</x14:id>
        </ext>
      </extLst>
    </cfRule>
  </conditionalFormatting>
  <conditionalFormatting sqref="F4">
    <cfRule type="dataBar" priority="126">
      <dataBar>
        <cfvo type="num" val="0"/>
        <cfvo type="num" val="$K$4"/>
        <color rgb="FFC00000"/>
      </dataBar>
      <extLst>
        <ext xmlns:x14="http://schemas.microsoft.com/office/spreadsheetml/2009/9/main" uri="{B025F937-C7B1-47D3-B67F-A62EFF666E3E}">
          <x14:id>{410FCF74-22CA-4179-98CB-A8D4FE791C11}</x14:id>
        </ext>
      </extLst>
    </cfRule>
  </conditionalFormatting>
  <conditionalFormatting sqref="F5">
    <cfRule type="dataBar" priority="127">
      <dataBar>
        <cfvo type="num" val="0"/>
        <cfvo type="num" val="$K$5"/>
        <color rgb="FF866918"/>
      </dataBar>
      <extLst>
        <ext xmlns:x14="http://schemas.microsoft.com/office/spreadsheetml/2009/9/main" uri="{B025F937-C7B1-47D3-B67F-A62EFF666E3E}">
          <x14:id>{2B5438E1-2C3B-48EE-9699-CD98D52326DC}</x14:id>
        </ext>
      </extLst>
    </cfRule>
  </conditionalFormatting>
  <conditionalFormatting sqref="F6">
    <cfRule type="dataBar" priority="128">
      <dataBar>
        <cfvo type="num" val="0"/>
        <cfvo type="num" val="$K$6"/>
        <color rgb="FF00B050"/>
      </dataBar>
      <extLst>
        <ext xmlns:x14="http://schemas.microsoft.com/office/spreadsheetml/2009/9/main" uri="{B025F937-C7B1-47D3-B67F-A62EFF666E3E}">
          <x14:id>{801C33D0-8198-482A-8757-AEDD314B5ED7}</x14:id>
        </ext>
      </extLst>
    </cfRule>
  </conditionalFormatting>
  <conditionalFormatting sqref="F7">
    <cfRule type="dataBar" priority="129">
      <dataBar>
        <cfvo type="num" val="0"/>
        <cfvo type="num" val="$K$7"/>
        <color theme="1" tint="0.499984740745262"/>
      </dataBar>
      <extLst>
        <ext xmlns:x14="http://schemas.microsoft.com/office/spreadsheetml/2009/9/main" uri="{B025F937-C7B1-47D3-B67F-A62EFF666E3E}">
          <x14:id>{FFB0EF9D-145D-4025-9B5B-77666E4F3B7E}</x14:id>
        </ext>
      </extLst>
    </cfRule>
  </conditionalFormatting>
  <conditionalFormatting sqref="F8">
    <cfRule type="dataBar" priority="130">
      <dataBar>
        <cfvo type="num" val="0"/>
        <cfvo type="num" val="$K$8"/>
        <color theme="1"/>
      </dataBar>
      <extLst>
        <ext xmlns:x14="http://schemas.microsoft.com/office/spreadsheetml/2009/9/main" uri="{B025F937-C7B1-47D3-B67F-A62EFF666E3E}">
          <x14:id>{E7DB5A48-B985-4653-8067-78A106FE567E}</x14:id>
        </ext>
      </extLst>
    </cfRule>
  </conditionalFormatting>
  <conditionalFormatting sqref="F9">
    <cfRule type="dataBar" priority="131">
      <dataBar>
        <cfvo type="num" val="0"/>
        <cfvo type="num" val="$K$8"/>
        <color rgb="FF00B050"/>
      </dataBar>
      <extLst>
        <ext xmlns:x14="http://schemas.microsoft.com/office/spreadsheetml/2009/9/main" uri="{B025F937-C7B1-47D3-B67F-A62EFF666E3E}">
          <x14:id>{2F9C6C34-A2DB-4030-8580-2B3123F8D468}</x14:id>
        </ext>
      </extLst>
    </cfRule>
  </conditionalFormatting>
  <conditionalFormatting sqref="H3">
    <cfRule type="dataBar" priority="5">
      <dataBar>
        <cfvo type="num" val="0"/>
        <cfvo type="num" val="20"/>
        <color rgb="FFDEB542"/>
      </dataBar>
      <extLst>
        <ext xmlns:x14="http://schemas.microsoft.com/office/spreadsheetml/2009/9/main" uri="{B025F937-C7B1-47D3-B67F-A62EFF666E3E}">
          <x14:id>{7B6FC6C8-DA95-4BF2-AFBC-EA247615EC9D}</x14:id>
        </ext>
      </extLst>
    </cfRule>
  </conditionalFormatting>
  <conditionalFormatting sqref="H4">
    <cfRule type="dataBar" priority="4">
      <dataBar>
        <cfvo type="num" val="0"/>
        <cfvo type="num" val="20"/>
        <color rgb="FFDEB542"/>
      </dataBar>
      <extLst>
        <ext xmlns:x14="http://schemas.microsoft.com/office/spreadsheetml/2009/9/main" uri="{B025F937-C7B1-47D3-B67F-A62EFF666E3E}">
          <x14:id>{0BFE09AB-ED0D-4762-BCF4-6FE82040295F}</x14:id>
        </ext>
      </extLst>
    </cfRule>
  </conditionalFormatting>
  <conditionalFormatting sqref="H5">
    <cfRule type="dataBar" priority="3">
      <dataBar>
        <cfvo type="num" val="0"/>
        <cfvo type="num" val="20"/>
        <color rgb="FFDEB542"/>
      </dataBar>
      <extLst>
        <ext xmlns:x14="http://schemas.microsoft.com/office/spreadsheetml/2009/9/main" uri="{B025F937-C7B1-47D3-B67F-A62EFF666E3E}">
          <x14:id>{07E3F845-C702-415E-A22C-1B9A16E92011}</x14:id>
        </ext>
      </extLst>
    </cfRule>
  </conditionalFormatting>
  <conditionalFormatting sqref="H6">
    <cfRule type="dataBar" priority="2">
      <dataBar>
        <cfvo type="num" val="0"/>
        <cfvo type="num" val="20"/>
        <color rgb="FFDEB542"/>
      </dataBar>
      <extLst>
        <ext xmlns:x14="http://schemas.microsoft.com/office/spreadsheetml/2009/9/main" uri="{B025F937-C7B1-47D3-B67F-A62EFF666E3E}">
          <x14:id>{A3EBB43A-1793-4B68-81EA-5CBB18DE8582}</x14:id>
        </ext>
      </extLst>
    </cfRule>
  </conditionalFormatting>
  <conditionalFormatting sqref="H8">
    <cfRule type="dataBar" priority="1">
      <dataBar>
        <cfvo type="num" val="0"/>
        <cfvo type="num" val="20"/>
        <color rgb="FFDEB542"/>
      </dataBar>
      <extLst>
        <ext xmlns:x14="http://schemas.microsoft.com/office/spreadsheetml/2009/9/main" uri="{B025F937-C7B1-47D3-B67F-A62EFF666E3E}">
          <x14:id>{290D11D8-34C0-4E8E-8B45-CEFB6D0197D3}</x14:id>
        </ext>
      </extLst>
    </cfRule>
  </conditionalFormatting>
  <conditionalFormatting sqref="I8">
    <cfRule type="dataBar" priority="133">
      <dataBar>
        <cfvo type="num" val="0"/>
        <cfvo type="num" val="$A$5"/>
        <color rgb="FF00B050"/>
      </dataBar>
      <extLst>
        <ext xmlns:x14="http://schemas.microsoft.com/office/spreadsheetml/2009/9/main" uri="{B025F937-C7B1-47D3-B67F-A62EFF666E3E}">
          <x14:id>{86462B4C-54CA-4C89-AB2E-57C940AEF8D6}</x14:id>
        </ext>
      </extLst>
    </cfRule>
  </conditionalFormatting>
  <pageMargins left="0.7" right="0.7" top="0.75" bottom="0.75" header="0.3" footer="0.3"/>
  <pageSetup paperSize="9" orientation="portrait" horizontalDpi="4294967293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DC9A363-779C-41A3-9E9B-5C11081BEED7}">
            <x14:dataBar minLength="0" maxLength="100" gradient="0">
              <x14:cfvo type="num">
                <xm:f>0</xm:f>
              </x14:cfvo>
              <x14:cfvo type="num">
                <xm:f>20</xm:f>
              </x14:cfvo>
              <x14:negativeFillColor rgb="FFFF0000"/>
              <x14:axisColor rgb="FF000000"/>
            </x14:dataBar>
          </x14:cfRule>
          <xm:sqref>H7</xm:sqref>
        </x14:conditionalFormatting>
        <x14:conditionalFormatting xmlns:xm="http://schemas.microsoft.com/office/excel/2006/main">
          <x14:cfRule type="dataBar" id="{3AA5BC9D-4A0E-4513-8F40-8B03DEA6CCFC}">
            <x14:dataBar minLength="0" maxLength="100" gradient="0">
              <x14:cfvo type="num">
                <xm:f>0</xm:f>
              </x14:cfvo>
              <x14:cfvo type="num">
                <xm:f>$K$3</xm:f>
              </x14:cfvo>
              <x14:negativeFillColor rgb="FFFF0000"/>
              <x14:axisColor rgb="FF000000"/>
            </x14:dataBar>
          </x14:cfRule>
          <xm:sqref>F3</xm:sqref>
        </x14:conditionalFormatting>
        <x14:conditionalFormatting xmlns:xm="http://schemas.microsoft.com/office/excel/2006/main">
          <x14:cfRule type="dataBar" id="{410FCF74-22CA-4179-98CB-A8D4FE791C11}">
            <x14:dataBar minLength="0" maxLength="100" gradient="0">
              <x14:cfvo type="num">
                <xm:f>0</xm:f>
              </x14:cfvo>
              <x14:cfvo type="num">
                <xm:f>$K$4</xm:f>
              </x14:cfvo>
              <x14:negativeFillColor rgb="FFFF0000"/>
              <x14:axisColor rgb="FF000000"/>
            </x14:dataBar>
          </x14:cfRule>
          <xm:sqref>F4</xm:sqref>
        </x14:conditionalFormatting>
        <x14:conditionalFormatting xmlns:xm="http://schemas.microsoft.com/office/excel/2006/main">
          <x14:cfRule type="dataBar" id="{2B5438E1-2C3B-48EE-9699-CD98D52326DC}">
            <x14:dataBar minLength="0" maxLength="100" gradient="0">
              <x14:cfvo type="num">
                <xm:f>0</xm:f>
              </x14:cfvo>
              <x14:cfvo type="num">
                <xm:f>$K$5</xm:f>
              </x14:cfvo>
              <x14:negativeFillColor rgb="FFFF0000"/>
              <x14:axisColor rgb="FF000000"/>
            </x14:dataBar>
          </x14:cfRule>
          <xm:sqref>F5</xm:sqref>
        </x14:conditionalFormatting>
        <x14:conditionalFormatting xmlns:xm="http://schemas.microsoft.com/office/excel/2006/main">
          <x14:cfRule type="dataBar" id="{801C33D0-8198-482A-8757-AEDD314B5ED7}">
            <x14:dataBar minLength="0" maxLength="100" gradient="0">
              <x14:cfvo type="num">
                <xm:f>0</xm:f>
              </x14:cfvo>
              <x14:cfvo type="num">
                <xm:f>$K$6</xm:f>
              </x14:cfvo>
              <x14:negativeFill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FFB0EF9D-145D-4025-9B5B-77666E4F3B7E}">
            <x14:dataBar minLength="0" maxLength="100" gradient="0">
              <x14:cfvo type="num">
                <xm:f>0</xm:f>
              </x14:cfvo>
              <x14:cfvo type="num">
                <xm:f>$K$7</xm:f>
              </x14:cfvo>
              <x14:negativeFillColor rgb="FFFF0000"/>
              <x14:axisColor rgb="FF000000"/>
            </x14:dataBar>
          </x14:cfRule>
          <xm:sqref>F7</xm:sqref>
        </x14:conditionalFormatting>
        <x14:conditionalFormatting xmlns:xm="http://schemas.microsoft.com/office/excel/2006/main">
          <x14:cfRule type="dataBar" id="{E7DB5A48-B985-4653-8067-78A106FE567E}">
            <x14:dataBar minLength="0" maxLength="100" gradient="0">
              <x14:cfvo type="num">
                <xm:f>0</xm:f>
              </x14:cfvo>
              <x14:cfvo type="num">
                <xm:f>$K$8</xm:f>
              </x14:cfvo>
              <x14:negativeFillColor rgb="FFFF0000"/>
              <x14:axisColor rgb="FF000000"/>
            </x14:dataBar>
          </x14:cfRule>
          <xm:sqref>F8</xm:sqref>
        </x14:conditionalFormatting>
        <x14:conditionalFormatting xmlns:xm="http://schemas.microsoft.com/office/excel/2006/main">
          <x14:cfRule type="dataBar" id="{2F9C6C34-A2DB-4030-8580-2B3123F8D468}">
            <x14:dataBar minLength="0" maxLength="100" gradient="0">
              <x14:cfvo type="num">
                <xm:f>0</xm:f>
              </x14:cfvo>
              <x14:cfvo type="num">
                <xm:f>$K$8</xm:f>
              </x14:cfvo>
              <x14:negativeFillColor rgb="FFFF0000"/>
              <x14:axisColor rgb="FF000000"/>
            </x14:dataBar>
          </x14:cfRule>
          <xm:sqref>F9</xm:sqref>
        </x14:conditionalFormatting>
        <x14:conditionalFormatting xmlns:xm="http://schemas.microsoft.com/office/excel/2006/main">
          <x14:cfRule type="dataBar" id="{7B6FC6C8-DA95-4BF2-AFBC-EA247615EC9D}">
            <x14:dataBar minLength="0" maxLength="100" gradient="0">
              <x14:cfvo type="num">
                <xm:f>0</xm:f>
              </x14:cfvo>
              <x14:cfvo type="num">
                <xm:f>20</xm:f>
              </x14:cfvo>
              <x14:negativeFillColor rgb="FFFF0000"/>
              <x14:axisColor rgb="FF000000"/>
            </x14:dataBar>
          </x14:cfRule>
          <xm:sqref>H3</xm:sqref>
        </x14:conditionalFormatting>
        <x14:conditionalFormatting xmlns:xm="http://schemas.microsoft.com/office/excel/2006/main">
          <x14:cfRule type="dataBar" id="{0BFE09AB-ED0D-4762-BCF4-6FE82040295F}">
            <x14:dataBar minLength="0" maxLength="100" gradient="0">
              <x14:cfvo type="num">
                <xm:f>0</xm:f>
              </x14:cfvo>
              <x14:cfvo type="num">
                <xm:f>20</xm:f>
              </x14:cfvo>
              <x14:negativeFillColor rgb="FFFF0000"/>
              <x14:axisColor rgb="FF000000"/>
            </x14:dataBar>
          </x14:cfRule>
          <xm:sqref>H4</xm:sqref>
        </x14:conditionalFormatting>
        <x14:conditionalFormatting xmlns:xm="http://schemas.microsoft.com/office/excel/2006/main">
          <x14:cfRule type="dataBar" id="{07E3F845-C702-415E-A22C-1B9A16E92011}">
            <x14:dataBar minLength="0" maxLength="100" gradient="0">
              <x14:cfvo type="num">
                <xm:f>0</xm:f>
              </x14:cfvo>
              <x14:cfvo type="num">
                <xm:f>20</xm:f>
              </x14:cfvo>
              <x14:negativeFillColor rgb="FFFF0000"/>
              <x14:axisColor rgb="FF000000"/>
            </x14:dataBar>
          </x14:cfRule>
          <xm:sqref>H5</xm:sqref>
        </x14:conditionalFormatting>
        <x14:conditionalFormatting xmlns:xm="http://schemas.microsoft.com/office/excel/2006/main">
          <x14:cfRule type="dataBar" id="{A3EBB43A-1793-4B68-81EA-5CBB18DE8582}">
            <x14:dataBar minLength="0" maxLength="100" gradient="0">
              <x14:cfvo type="num">
                <xm:f>0</xm:f>
              </x14:cfvo>
              <x14:cfvo type="num">
                <xm:f>20</xm:f>
              </x14:cfvo>
              <x14:negativeFillColor rgb="FFFF0000"/>
              <x14:axisColor rgb="FF000000"/>
            </x14:dataBar>
          </x14:cfRule>
          <xm:sqref>H6</xm:sqref>
        </x14:conditionalFormatting>
        <x14:conditionalFormatting xmlns:xm="http://schemas.microsoft.com/office/excel/2006/main">
          <x14:cfRule type="dataBar" id="{290D11D8-34C0-4E8E-8B45-CEFB6D0197D3}">
            <x14:dataBar minLength="0" maxLength="100" gradient="0">
              <x14:cfvo type="num">
                <xm:f>0</xm:f>
              </x14:cfvo>
              <x14:cfvo type="num">
                <xm:f>20</xm:f>
              </x14:cfvo>
              <x14:negativeFillColor rgb="FFFF0000"/>
              <x14:axisColor rgb="FF000000"/>
            </x14:dataBar>
          </x14:cfRule>
          <xm:sqref>H8</xm:sqref>
        </x14:conditionalFormatting>
        <x14:conditionalFormatting xmlns:xm="http://schemas.microsoft.com/office/excel/2006/main">
          <x14:cfRule type="dataBar" id="{86462B4C-54CA-4C89-AB2E-57C940AEF8D6}">
            <x14:dataBar minLength="0" maxLength="100" gradient="0">
              <x14:cfvo type="num">
                <xm:f>0</xm:f>
              </x14:cfvo>
              <x14:cfvo type="num">
                <xm:f>$A$5</xm:f>
              </x14:cfvo>
              <x14:negativeFillColor rgb="FFFF0000"/>
              <x14:axisColor rgb="FF000000"/>
            </x14:dataBar>
          </x14:cfRule>
          <xm:sqref>I8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A156"/>
  <sheetViews>
    <sheetView zoomScale="90" zoomScaleNormal="90" workbookViewId="0">
      <selection activeCell="E28" sqref="E28"/>
    </sheetView>
  </sheetViews>
  <sheetFormatPr defaultRowHeight="15" x14ac:dyDescent="0.25"/>
  <cols>
    <col min="1" max="1" width="9.140625" style="7"/>
    <col min="2" max="2" width="13.7109375" customWidth="1"/>
    <col min="8" max="8" width="10.140625" bestFit="1" customWidth="1"/>
    <col min="9" max="9" width="9.85546875" bestFit="1" customWidth="1"/>
  </cols>
  <sheetData>
    <row r="1" spans="3:27" x14ac:dyDescent="0.25"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Y1">
        <v>1</v>
      </c>
      <c r="Z1" s="7">
        <f t="array" ref="Z1:Z14">TRANSPOSE(Horas!B3:O3)</f>
        <v>0.9</v>
      </c>
      <c r="AA1" s="7">
        <f t="array" ref="AA1:AA14">TRANSPOSE(Horas!B4:O4)</f>
        <v>4</v>
      </c>
    </row>
    <row r="2" spans="3:27" x14ac:dyDescent="0.25">
      <c r="C2" s="7"/>
      <c r="D2" s="4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Y2">
        <f>Y1+1</f>
        <v>2</v>
      </c>
      <c r="Z2" s="7">
        <v>1.5</v>
      </c>
      <c r="AA2" s="7">
        <v>2.5</v>
      </c>
    </row>
    <row r="3" spans="3:27" x14ac:dyDescent="0.25">
      <c r="C3" s="7"/>
      <c r="D3" s="7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Y3">
        <f t="shared" ref="Y3:Y66" si="0">Y2+1</f>
        <v>3</v>
      </c>
      <c r="Z3" s="7">
        <v>3</v>
      </c>
      <c r="AA3" s="7">
        <v>3</v>
      </c>
    </row>
    <row r="4" spans="3:27" x14ac:dyDescent="0.25">
      <c r="C4" s="1"/>
      <c r="D4" s="1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Y4">
        <f t="shared" si="0"/>
        <v>4</v>
      </c>
      <c r="Z4" s="7">
        <v>3.67</v>
      </c>
      <c r="AA4" s="7">
        <v>3.5</v>
      </c>
    </row>
    <row r="5" spans="3:27" x14ac:dyDescent="0.25">
      <c r="C5" s="1"/>
      <c r="D5" s="1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Y5">
        <f t="shared" si="0"/>
        <v>5</v>
      </c>
      <c r="Z5" s="7">
        <v>3</v>
      </c>
      <c r="AA5" s="7">
        <v>4</v>
      </c>
    </row>
    <row r="6" spans="3:27" x14ac:dyDescent="0.25">
      <c r="C6" s="1"/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Y6">
        <f t="shared" si="0"/>
        <v>6</v>
      </c>
      <c r="Z6" s="7">
        <v>4.33</v>
      </c>
      <c r="AA6" s="17">
        <v>6</v>
      </c>
    </row>
    <row r="7" spans="3:27" x14ac:dyDescent="0.25"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Y7">
        <f t="shared" si="0"/>
        <v>7</v>
      </c>
      <c r="Z7" s="11">
        <v>3.17</v>
      </c>
      <c r="AA7" s="17">
        <v>5</v>
      </c>
    </row>
    <row r="8" spans="3:27" x14ac:dyDescent="0.25"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Y8">
        <f t="shared" si="0"/>
        <v>8</v>
      </c>
      <c r="Z8" s="11">
        <v>3.5</v>
      </c>
      <c r="AA8" s="11">
        <v>4</v>
      </c>
    </row>
    <row r="9" spans="3:27" x14ac:dyDescent="0.25"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3"/>
      <c r="Y9">
        <f t="shared" si="0"/>
        <v>9</v>
      </c>
      <c r="Z9" s="11">
        <v>1</v>
      </c>
      <c r="AA9" s="11">
        <v>1</v>
      </c>
    </row>
    <row r="10" spans="3:27" x14ac:dyDescent="0.25">
      <c r="C10" s="4"/>
      <c r="D10" s="4"/>
      <c r="E10" s="4"/>
      <c r="F10" s="4"/>
      <c r="G10" s="2"/>
      <c r="H10" s="2"/>
      <c r="I10" s="2"/>
      <c r="J10" s="2"/>
      <c r="K10" s="2"/>
      <c r="L10" s="2"/>
      <c r="M10" s="2"/>
      <c r="N10" s="2"/>
      <c r="O10" s="2"/>
      <c r="P10" s="2"/>
      <c r="Q10" s="3"/>
      <c r="Y10">
        <f t="shared" si="0"/>
        <v>10</v>
      </c>
      <c r="Z10" s="11">
        <v>3</v>
      </c>
      <c r="AA10" s="11">
        <v>3</v>
      </c>
    </row>
    <row r="11" spans="3:27" x14ac:dyDescent="0.25"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3"/>
      <c r="Y11">
        <f t="shared" si="0"/>
        <v>11</v>
      </c>
      <c r="Z11" s="11">
        <v>0.57999999999999996</v>
      </c>
      <c r="AA11" s="11">
        <v>3</v>
      </c>
    </row>
    <row r="12" spans="3:27" x14ac:dyDescent="0.25">
      <c r="C12" s="2"/>
      <c r="D12" s="2"/>
      <c r="E12" s="2"/>
      <c r="F12" s="2"/>
      <c r="G12" s="2"/>
      <c r="H12" s="2"/>
      <c r="I12" s="2"/>
      <c r="J12" s="5"/>
      <c r="K12" s="2"/>
      <c r="L12" s="2"/>
      <c r="M12" s="2"/>
      <c r="N12" s="2"/>
      <c r="O12" s="2"/>
      <c r="P12" s="2"/>
      <c r="Q12" s="3"/>
      <c r="Y12">
        <f t="shared" si="0"/>
        <v>12</v>
      </c>
      <c r="Z12" s="11">
        <v>0</v>
      </c>
      <c r="AA12" s="11">
        <v>4</v>
      </c>
    </row>
    <row r="13" spans="3:27" x14ac:dyDescent="0.25"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3"/>
      <c r="Y13">
        <f t="shared" si="0"/>
        <v>13</v>
      </c>
      <c r="Z13" s="11">
        <v>5.33</v>
      </c>
      <c r="AA13" s="17">
        <v>6</v>
      </c>
    </row>
    <row r="14" spans="3:27" x14ac:dyDescent="0.25">
      <c r="C14" s="2"/>
      <c r="D14" s="2"/>
      <c r="E14" s="2"/>
      <c r="F14" s="2"/>
      <c r="G14" s="2"/>
      <c r="H14" s="2"/>
      <c r="I14" s="6"/>
      <c r="J14" s="2"/>
      <c r="K14" s="2"/>
      <c r="L14" s="2"/>
      <c r="M14" s="2"/>
      <c r="N14" s="2"/>
      <c r="O14" s="2"/>
      <c r="P14" s="2"/>
      <c r="Q14" s="3"/>
      <c r="Y14">
        <f t="shared" si="0"/>
        <v>14</v>
      </c>
      <c r="Z14" s="11">
        <v>0.7</v>
      </c>
      <c r="AA14" s="17">
        <v>5</v>
      </c>
    </row>
    <row r="15" spans="3:27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3"/>
      <c r="Y15">
        <f t="shared" si="0"/>
        <v>15</v>
      </c>
      <c r="Z15" s="11">
        <f t="array" ref="Z15:Z28">TRANSPOSE(Horas!B8:O8)</f>
        <v>4</v>
      </c>
      <c r="AA15" s="11">
        <f t="array" ref="AA15:AA28">TRANSPOSE(Horas!B9:O9)</f>
        <v>4</v>
      </c>
    </row>
    <row r="16" spans="3:27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3"/>
      <c r="Y16">
        <f t="shared" si="0"/>
        <v>16</v>
      </c>
      <c r="Z16" s="11">
        <v>1</v>
      </c>
      <c r="AA16" s="11">
        <v>1</v>
      </c>
    </row>
    <row r="17" spans="2:27" x14ac:dyDescent="0.25"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3"/>
      <c r="Y17">
        <f t="shared" si="0"/>
        <v>17</v>
      </c>
      <c r="Z17" s="11">
        <v>3</v>
      </c>
      <c r="AA17" s="11">
        <v>3</v>
      </c>
    </row>
    <row r="18" spans="2:27" x14ac:dyDescent="0.25"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3"/>
      <c r="Y18">
        <f t="shared" si="0"/>
        <v>18</v>
      </c>
      <c r="Z18" s="11">
        <v>3</v>
      </c>
      <c r="AA18" s="11">
        <v>3</v>
      </c>
    </row>
    <row r="19" spans="2:27" x14ac:dyDescent="0.25"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3"/>
      <c r="Y19">
        <f t="shared" si="0"/>
        <v>19</v>
      </c>
      <c r="Z19" s="11">
        <v>3.5</v>
      </c>
      <c r="AA19" s="11">
        <v>4</v>
      </c>
    </row>
    <row r="20" spans="2:27" x14ac:dyDescent="0.25"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3"/>
      <c r="Y20">
        <f t="shared" si="0"/>
        <v>20</v>
      </c>
      <c r="Z20" s="11">
        <v>5</v>
      </c>
      <c r="AA20" s="17">
        <v>6</v>
      </c>
    </row>
    <row r="21" spans="2:27" x14ac:dyDescent="0.25"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3"/>
      <c r="Y21">
        <f t="shared" si="0"/>
        <v>21</v>
      </c>
      <c r="Z21" s="11">
        <v>6</v>
      </c>
      <c r="AA21" s="17">
        <v>5</v>
      </c>
    </row>
    <row r="22" spans="2:27" x14ac:dyDescent="0.25">
      <c r="C22" s="2"/>
      <c r="D22" s="2"/>
      <c r="E22" s="2"/>
      <c r="F22" s="2"/>
      <c r="G22" s="2"/>
      <c r="H22" s="2"/>
      <c r="I22" s="2"/>
      <c r="J22" s="2"/>
      <c r="K22" s="2"/>
      <c r="L22" s="5"/>
      <c r="M22" s="2"/>
      <c r="N22" s="2"/>
      <c r="O22" s="2"/>
      <c r="P22" s="2"/>
      <c r="Q22" s="3"/>
      <c r="Y22">
        <f t="shared" si="0"/>
        <v>22</v>
      </c>
      <c r="Z22" s="11">
        <v>6</v>
      </c>
      <c r="AA22" s="11">
        <v>4</v>
      </c>
    </row>
    <row r="23" spans="2:27" x14ac:dyDescent="0.25"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3"/>
      <c r="Y23">
        <f t="shared" si="0"/>
        <v>23</v>
      </c>
      <c r="Z23" s="11">
        <v>4</v>
      </c>
      <c r="AA23" s="11">
        <v>4</v>
      </c>
    </row>
    <row r="24" spans="2:27" x14ac:dyDescent="0.25">
      <c r="C24" s="11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S24" s="28"/>
      <c r="Y24">
        <f t="shared" si="0"/>
        <v>24</v>
      </c>
      <c r="Z24" s="11">
        <v>3.34</v>
      </c>
      <c r="AA24" s="11">
        <v>3</v>
      </c>
    </row>
    <row r="25" spans="2:27" x14ac:dyDescent="0.25">
      <c r="C25" s="7"/>
      <c r="Y25">
        <f t="shared" si="0"/>
        <v>25</v>
      </c>
      <c r="Z25" s="11">
        <v>3.5</v>
      </c>
      <c r="AA25" s="11">
        <v>3</v>
      </c>
    </row>
    <row r="26" spans="2:27" x14ac:dyDescent="0.25">
      <c r="B26" s="81"/>
      <c r="H26" s="82"/>
      <c r="I26" s="84"/>
      <c r="J26" s="83"/>
      <c r="Y26">
        <f t="shared" si="0"/>
        <v>26</v>
      </c>
      <c r="Z26" s="11">
        <v>4</v>
      </c>
      <c r="AA26" s="11">
        <v>6</v>
      </c>
    </row>
    <row r="27" spans="2:27" x14ac:dyDescent="0.25">
      <c r="B27" s="7"/>
      <c r="H27" s="30"/>
      <c r="I27" s="7"/>
      <c r="J27" s="81"/>
      <c r="U27" s="29"/>
      <c r="Y27">
        <f t="shared" si="0"/>
        <v>27</v>
      </c>
      <c r="Z27" s="11">
        <v>3</v>
      </c>
      <c r="AA27" s="17">
        <v>6</v>
      </c>
    </row>
    <row r="28" spans="2:27" x14ac:dyDescent="0.25">
      <c r="B28" s="7"/>
      <c r="H28" s="30"/>
      <c r="I28" s="7"/>
      <c r="J28" s="81"/>
      <c r="Y28">
        <f t="shared" si="0"/>
        <v>28</v>
      </c>
      <c r="Z28" s="11">
        <v>1</v>
      </c>
      <c r="AA28" s="17">
        <v>2</v>
      </c>
    </row>
    <row r="29" spans="2:27" x14ac:dyDescent="0.25">
      <c r="B29" s="7"/>
      <c r="H29" s="30"/>
      <c r="I29" s="7"/>
      <c r="J29" s="81"/>
      <c r="Y29">
        <f t="shared" si="0"/>
        <v>29</v>
      </c>
      <c r="Z29" s="11">
        <f t="array" ref="Z29:Z42">TRANSPOSE(Horas!B13:O13)</f>
        <v>0</v>
      </c>
      <c r="AA29" s="11">
        <f t="array" ref="AA29:AA42">TRANSPOSE(Horas!B14:O14)</f>
        <v>1</v>
      </c>
    </row>
    <row r="30" spans="2:27" x14ac:dyDescent="0.25">
      <c r="B30" s="7"/>
      <c r="F30" t="s">
        <v>90</v>
      </c>
      <c r="H30" s="30"/>
      <c r="I30" s="7"/>
      <c r="J30" s="81"/>
      <c r="Y30">
        <f t="shared" si="0"/>
        <v>30</v>
      </c>
      <c r="Z30" s="11">
        <v>1</v>
      </c>
      <c r="AA30" s="11">
        <v>1</v>
      </c>
    </row>
    <row r="31" spans="2:27" x14ac:dyDescent="0.25">
      <c r="C31" s="7"/>
      <c r="H31" s="30"/>
      <c r="I31" s="7"/>
      <c r="J31" s="81"/>
      <c r="Y31">
        <f t="shared" si="0"/>
        <v>31</v>
      </c>
      <c r="Z31" s="11">
        <v>1.81</v>
      </c>
      <c r="AA31" s="11">
        <v>2</v>
      </c>
    </row>
    <row r="32" spans="2:27" x14ac:dyDescent="0.25">
      <c r="C32" s="7"/>
      <c r="H32" s="30"/>
      <c r="Y32">
        <f>Y31+1</f>
        <v>32</v>
      </c>
      <c r="Z32" s="11">
        <v>0.42</v>
      </c>
      <c r="AA32" s="11">
        <v>1</v>
      </c>
    </row>
    <row r="33" spans="3:27" x14ac:dyDescent="0.25">
      <c r="C33" s="7"/>
      <c r="Y33">
        <f t="shared" si="0"/>
        <v>33</v>
      </c>
      <c r="Z33" s="11">
        <v>0</v>
      </c>
      <c r="AA33" s="11">
        <v>1</v>
      </c>
    </row>
    <row r="34" spans="3:27" x14ac:dyDescent="0.25">
      <c r="C34" s="7"/>
      <c r="Y34">
        <f t="shared" si="0"/>
        <v>34</v>
      </c>
      <c r="Z34" s="11">
        <v>1</v>
      </c>
      <c r="AA34" s="17">
        <v>2</v>
      </c>
    </row>
    <row r="35" spans="3:27" x14ac:dyDescent="0.25">
      <c r="C35" s="7"/>
      <c r="Y35">
        <f t="shared" si="0"/>
        <v>35</v>
      </c>
      <c r="Z35" s="11">
        <v>2</v>
      </c>
      <c r="AA35" s="17">
        <v>4</v>
      </c>
    </row>
    <row r="36" spans="3:27" x14ac:dyDescent="0.25">
      <c r="C36" s="7"/>
      <c r="Y36">
        <f t="shared" si="0"/>
        <v>36</v>
      </c>
      <c r="Z36" s="11">
        <v>0.5</v>
      </c>
      <c r="AA36" s="11">
        <v>1</v>
      </c>
    </row>
    <row r="37" spans="3:27" x14ac:dyDescent="0.25">
      <c r="C37" s="7"/>
      <c r="Y37">
        <f t="shared" si="0"/>
        <v>37</v>
      </c>
      <c r="Z37" s="11">
        <v>1.08</v>
      </c>
      <c r="AA37" s="11">
        <v>1.5</v>
      </c>
    </row>
    <row r="38" spans="3:27" x14ac:dyDescent="0.25">
      <c r="C38" s="7"/>
      <c r="O38" s="28"/>
      <c r="Y38">
        <f t="shared" si="0"/>
        <v>38</v>
      </c>
      <c r="Z38" s="11">
        <v>2.27</v>
      </c>
      <c r="AA38" s="11">
        <v>3</v>
      </c>
    </row>
    <row r="39" spans="3:27" x14ac:dyDescent="0.25">
      <c r="C39" s="7"/>
      <c r="Y39">
        <f t="shared" si="0"/>
        <v>39</v>
      </c>
      <c r="Z39" s="11">
        <v>3</v>
      </c>
      <c r="AA39" s="11">
        <v>3</v>
      </c>
    </row>
    <row r="40" spans="3:27" x14ac:dyDescent="0.25">
      <c r="C40" s="7"/>
      <c r="Y40">
        <f t="shared" si="0"/>
        <v>40</v>
      </c>
      <c r="Z40" s="11">
        <v>2.66</v>
      </c>
      <c r="AA40" s="11">
        <v>4</v>
      </c>
    </row>
    <row r="41" spans="3:27" x14ac:dyDescent="0.25">
      <c r="C41" s="7"/>
      <c r="Y41">
        <f t="shared" si="0"/>
        <v>41</v>
      </c>
      <c r="Z41" s="11">
        <v>6.2</v>
      </c>
      <c r="AA41" s="17">
        <v>6</v>
      </c>
    </row>
    <row r="42" spans="3:27" x14ac:dyDescent="0.25">
      <c r="C42" s="7"/>
      <c r="Y42">
        <f t="shared" si="0"/>
        <v>42</v>
      </c>
      <c r="Z42" s="11">
        <v>5.05</v>
      </c>
      <c r="AA42" s="17">
        <v>5</v>
      </c>
    </row>
    <row r="43" spans="3:27" x14ac:dyDescent="0.25">
      <c r="C43" s="7"/>
      <c r="Y43">
        <f t="shared" si="0"/>
        <v>43</v>
      </c>
      <c r="Z43" s="7">
        <f t="array" ref="Z43:Z56">TRANSPOSE(Horas!B18:O18)</f>
        <v>2.0499999999999998</v>
      </c>
      <c r="AA43" s="7">
        <f t="array" ref="AA43:AA56">TRANSPOSE(Horas!B19:O19)</f>
        <v>4</v>
      </c>
    </row>
    <row r="44" spans="3:27" x14ac:dyDescent="0.25">
      <c r="C44" s="7"/>
      <c r="Y44">
        <f t="shared" si="0"/>
        <v>44</v>
      </c>
      <c r="Z44" s="7">
        <v>1.17</v>
      </c>
      <c r="AA44" s="7">
        <v>1</v>
      </c>
    </row>
    <row r="45" spans="3:27" x14ac:dyDescent="0.25">
      <c r="Y45">
        <f t="shared" si="0"/>
        <v>45</v>
      </c>
      <c r="Z45" s="7">
        <v>2.9</v>
      </c>
      <c r="AA45" s="7">
        <v>3</v>
      </c>
    </row>
    <row r="46" spans="3:27" x14ac:dyDescent="0.25">
      <c r="Y46">
        <f t="shared" si="0"/>
        <v>46</v>
      </c>
      <c r="Z46" s="7">
        <v>3.16</v>
      </c>
      <c r="AA46" s="7">
        <v>3</v>
      </c>
    </row>
    <row r="47" spans="3:27" x14ac:dyDescent="0.25">
      <c r="Y47">
        <f t="shared" si="0"/>
        <v>47</v>
      </c>
      <c r="Z47" s="7">
        <v>3.41</v>
      </c>
      <c r="AA47" s="7">
        <v>4</v>
      </c>
    </row>
    <row r="48" spans="3:27" x14ac:dyDescent="0.25">
      <c r="Y48">
        <f t="shared" si="0"/>
        <v>48</v>
      </c>
      <c r="Z48" s="7">
        <v>6.25</v>
      </c>
      <c r="AA48" s="17">
        <v>6</v>
      </c>
    </row>
    <row r="49" spans="25:27" x14ac:dyDescent="0.25">
      <c r="Y49">
        <f t="shared" si="0"/>
        <v>49</v>
      </c>
      <c r="Z49" s="7">
        <v>5.0999999999999996</v>
      </c>
      <c r="AA49" s="17">
        <v>5</v>
      </c>
    </row>
    <row r="50" spans="25:27" x14ac:dyDescent="0.25">
      <c r="Y50">
        <f>Y49+1</f>
        <v>50</v>
      </c>
      <c r="Z50" s="7">
        <v>0</v>
      </c>
      <c r="AA50" s="7">
        <v>0</v>
      </c>
    </row>
    <row r="51" spans="25:27" x14ac:dyDescent="0.25">
      <c r="Y51">
        <f t="shared" si="0"/>
        <v>51</v>
      </c>
      <c r="Z51" s="7">
        <v>2</v>
      </c>
      <c r="AA51" s="7">
        <v>2</v>
      </c>
    </row>
    <row r="52" spans="25:27" x14ac:dyDescent="0.25">
      <c r="Y52">
        <f t="shared" si="0"/>
        <v>52</v>
      </c>
      <c r="Z52" s="7">
        <v>3.13</v>
      </c>
      <c r="AA52" s="7">
        <v>3</v>
      </c>
    </row>
    <row r="53" spans="25:27" x14ac:dyDescent="0.25">
      <c r="Y53">
        <f t="shared" si="0"/>
        <v>53</v>
      </c>
      <c r="Z53" s="7">
        <v>3</v>
      </c>
      <c r="AA53" s="7">
        <v>3</v>
      </c>
    </row>
    <row r="54" spans="25:27" x14ac:dyDescent="0.25">
      <c r="Y54">
        <f t="shared" si="0"/>
        <v>54</v>
      </c>
      <c r="Z54" s="7">
        <v>5.15</v>
      </c>
      <c r="AA54" s="7">
        <v>5</v>
      </c>
    </row>
    <row r="55" spans="25:27" x14ac:dyDescent="0.25">
      <c r="Y55">
        <f t="shared" si="0"/>
        <v>55</v>
      </c>
      <c r="Z55" s="7">
        <v>6</v>
      </c>
      <c r="AA55" s="17">
        <v>6</v>
      </c>
    </row>
    <row r="56" spans="25:27" x14ac:dyDescent="0.25">
      <c r="Y56">
        <f t="shared" si="0"/>
        <v>56</v>
      </c>
      <c r="Z56" s="7">
        <v>5.0599999999999996</v>
      </c>
      <c r="AA56" s="17">
        <v>5</v>
      </c>
    </row>
    <row r="57" spans="25:27" x14ac:dyDescent="0.25">
      <c r="Y57">
        <f t="shared" si="0"/>
        <v>57</v>
      </c>
      <c r="Z57" s="7">
        <f t="array" ref="Z57:Z70">TRANSPOSE(Horas!B23:O23)</f>
        <v>3</v>
      </c>
      <c r="AA57" s="7">
        <f t="array" ref="AA57:AA70">TRANSPOSE(Horas!B24:O24)</f>
        <v>3</v>
      </c>
    </row>
    <row r="58" spans="25:27" x14ac:dyDescent="0.25">
      <c r="Y58">
        <f t="shared" si="0"/>
        <v>58</v>
      </c>
      <c r="Z58" s="7">
        <v>1</v>
      </c>
      <c r="AA58" s="7">
        <v>1</v>
      </c>
    </row>
    <row r="59" spans="25:27" x14ac:dyDescent="0.25">
      <c r="Y59">
        <f t="shared" si="0"/>
        <v>59</v>
      </c>
      <c r="Z59" s="7">
        <v>0</v>
      </c>
      <c r="AA59" s="7">
        <v>0</v>
      </c>
    </row>
    <row r="60" spans="25:27" x14ac:dyDescent="0.25">
      <c r="Y60">
        <f t="shared" si="0"/>
        <v>60</v>
      </c>
      <c r="Z60" s="7">
        <v>2.75</v>
      </c>
      <c r="AA60" s="7">
        <v>2.75</v>
      </c>
    </row>
    <row r="61" spans="25:27" x14ac:dyDescent="0.25">
      <c r="Y61">
        <f t="shared" si="0"/>
        <v>61</v>
      </c>
      <c r="Z61" s="7">
        <v>2.75</v>
      </c>
      <c r="AA61" s="7">
        <v>2.75</v>
      </c>
    </row>
    <row r="62" spans="25:27" x14ac:dyDescent="0.25">
      <c r="Y62">
        <f t="shared" si="0"/>
        <v>62</v>
      </c>
      <c r="Z62" s="7">
        <v>6.43</v>
      </c>
      <c r="AA62" s="17">
        <v>6</v>
      </c>
    </row>
    <row r="63" spans="25:27" x14ac:dyDescent="0.25">
      <c r="Y63">
        <f t="shared" si="0"/>
        <v>63</v>
      </c>
      <c r="Z63" s="7">
        <v>5.17</v>
      </c>
      <c r="AA63" s="17">
        <v>5</v>
      </c>
    </row>
    <row r="64" spans="25:27" x14ac:dyDescent="0.25">
      <c r="Y64">
        <f t="shared" si="0"/>
        <v>64</v>
      </c>
      <c r="Z64" s="7">
        <v>3</v>
      </c>
      <c r="AA64" s="7">
        <v>3</v>
      </c>
    </row>
    <row r="65" spans="25:27" x14ac:dyDescent="0.25">
      <c r="Y65">
        <f t="shared" si="0"/>
        <v>65</v>
      </c>
      <c r="Z65" s="7">
        <v>4.5</v>
      </c>
      <c r="AA65" s="7">
        <v>4</v>
      </c>
    </row>
    <row r="66" spans="25:27" x14ac:dyDescent="0.25">
      <c r="Y66">
        <f t="shared" si="0"/>
        <v>66</v>
      </c>
      <c r="Z66" s="7">
        <v>0</v>
      </c>
      <c r="AA66" s="7">
        <v>0</v>
      </c>
    </row>
    <row r="67" spans="25:27" x14ac:dyDescent="0.25">
      <c r="Y67">
        <f>Y66+1</f>
        <v>67</v>
      </c>
      <c r="Z67" s="7">
        <v>1.5</v>
      </c>
      <c r="AA67" s="7">
        <v>4</v>
      </c>
    </row>
    <row r="68" spans="25:27" x14ac:dyDescent="0.25">
      <c r="Y68">
        <f>Y67+1</f>
        <v>68</v>
      </c>
      <c r="Z68" s="7">
        <v>3.39</v>
      </c>
      <c r="AA68" s="7">
        <v>4</v>
      </c>
    </row>
    <row r="69" spans="25:27" x14ac:dyDescent="0.25">
      <c r="Y69">
        <f t="shared" ref="Y69:Y88" si="1">Y68+1</f>
        <v>69</v>
      </c>
      <c r="Z69" s="7">
        <v>1.33</v>
      </c>
      <c r="AA69" s="17">
        <v>4</v>
      </c>
    </row>
    <row r="70" spans="25:27" x14ac:dyDescent="0.25">
      <c r="Y70">
        <f t="shared" si="1"/>
        <v>70</v>
      </c>
      <c r="Z70" s="7">
        <v>0</v>
      </c>
      <c r="AA70" s="17">
        <v>4</v>
      </c>
    </row>
    <row r="71" spans="25:27" x14ac:dyDescent="0.25">
      <c r="Y71">
        <f t="shared" si="1"/>
        <v>71</v>
      </c>
      <c r="Z71" s="7">
        <f t="array" ref="Z71:Z84">TRANSPOSE(Horas!B28:O28)</f>
        <v>4</v>
      </c>
      <c r="AA71" s="7">
        <f t="array" ref="AA71:AA84">TRANSPOSE(Horas!B29:O29)</f>
        <v>4</v>
      </c>
    </row>
    <row r="72" spans="25:27" x14ac:dyDescent="0.25">
      <c r="Y72">
        <f t="shared" si="1"/>
        <v>72</v>
      </c>
      <c r="Z72" s="7">
        <v>1.5</v>
      </c>
      <c r="AA72" s="7">
        <v>1</v>
      </c>
    </row>
    <row r="73" spans="25:27" x14ac:dyDescent="0.25">
      <c r="Y73">
        <f t="shared" si="1"/>
        <v>73</v>
      </c>
      <c r="Z73" s="7">
        <v>3</v>
      </c>
      <c r="AA73" s="7">
        <v>3</v>
      </c>
    </row>
    <row r="74" spans="25:27" x14ac:dyDescent="0.25">
      <c r="Y74">
        <f t="shared" si="1"/>
        <v>74</v>
      </c>
      <c r="Z74" s="7">
        <v>1</v>
      </c>
      <c r="AA74" s="7">
        <v>3</v>
      </c>
    </row>
    <row r="75" spans="25:27" x14ac:dyDescent="0.25">
      <c r="Y75">
        <f t="shared" si="1"/>
        <v>75</v>
      </c>
      <c r="Z75" s="7">
        <v>4.4800000000000004</v>
      </c>
      <c r="AA75" s="7">
        <v>4</v>
      </c>
    </row>
    <row r="76" spans="25:27" x14ac:dyDescent="0.25">
      <c r="Y76">
        <f t="shared" si="1"/>
        <v>76</v>
      </c>
      <c r="Z76" s="7">
        <v>4.08</v>
      </c>
      <c r="AA76" s="17">
        <v>6</v>
      </c>
    </row>
    <row r="77" spans="25:27" x14ac:dyDescent="0.25">
      <c r="Y77">
        <f t="shared" si="1"/>
        <v>77</v>
      </c>
      <c r="Z77" s="7">
        <v>3.85</v>
      </c>
      <c r="AA77" s="17">
        <v>5</v>
      </c>
    </row>
    <row r="78" spans="25:27" x14ac:dyDescent="0.25">
      <c r="Y78">
        <f t="shared" si="1"/>
        <v>78</v>
      </c>
      <c r="Z78" s="7">
        <v>4</v>
      </c>
      <c r="AA78" s="7">
        <v>3</v>
      </c>
    </row>
    <row r="79" spans="25:27" x14ac:dyDescent="0.25">
      <c r="Y79">
        <f t="shared" si="1"/>
        <v>79</v>
      </c>
      <c r="Z79" s="7">
        <v>1.17</v>
      </c>
      <c r="AA79" s="7">
        <v>1</v>
      </c>
    </row>
    <row r="80" spans="25:27" x14ac:dyDescent="0.25">
      <c r="Y80">
        <f t="shared" si="1"/>
        <v>80</v>
      </c>
      <c r="Z80" s="7">
        <v>2.72</v>
      </c>
      <c r="AA80" s="7">
        <v>3</v>
      </c>
    </row>
    <row r="81" spans="25:27" x14ac:dyDescent="0.25">
      <c r="Y81">
        <f t="shared" si="1"/>
        <v>81</v>
      </c>
      <c r="Z81" s="7">
        <v>6.53</v>
      </c>
      <c r="AA81" s="7">
        <v>6</v>
      </c>
    </row>
    <row r="82" spans="25:27" x14ac:dyDescent="0.25">
      <c r="Y82">
        <f t="shared" si="1"/>
        <v>82</v>
      </c>
      <c r="Z82" s="7" t="str">
        <v>fgr</v>
      </c>
      <c r="AA82" s="7">
        <v>5</v>
      </c>
    </row>
    <row r="83" spans="25:27" x14ac:dyDescent="0.25">
      <c r="Y83">
        <f t="shared" si="1"/>
        <v>83</v>
      </c>
      <c r="Z83" s="7">
        <v>2.09</v>
      </c>
      <c r="AA83" s="17">
        <v>6</v>
      </c>
    </row>
    <row r="84" spans="25:27" x14ac:dyDescent="0.25">
      <c r="Y84">
        <f t="shared" si="1"/>
        <v>84</v>
      </c>
      <c r="Z84" s="7">
        <v>4.8600000000000003</v>
      </c>
      <c r="AA84" s="17">
        <v>5</v>
      </c>
    </row>
    <row r="85" spans="25:27" x14ac:dyDescent="0.25">
      <c r="Y85">
        <f t="shared" si="1"/>
        <v>85</v>
      </c>
      <c r="Z85" s="7">
        <f t="array" ref="Z85:Z98">TRANSPOSE(Horas!B33:O33)</f>
        <v>0.5</v>
      </c>
      <c r="AA85" s="7">
        <f t="array" ref="AA85:AA98">TRANSPOSE(Horas!B34:O34)</f>
        <v>4</v>
      </c>
    </row>
    <row r="86" spans="25:27" x14ac:dyDescent="0.25">
      <c r="Y86">
        <f t="shared" si="1"/>
        <v>86</v>
      </c>
      <c r="Z86" s="7">
        <v>0</v>
      </c>
      <c r="AA86" s="7">
        <v>3</v>
      </c>
    </row>
    <row r="87" spans="25:27" x14ac:dyDescent="0.25">
      <c r="Y87">
        <f t="shared" si="1"/>
        <v>87</v>
      </c>
      <c r="Z87" s="7">
        <v>0</v>
      </c>
      <c r="AA87" s="7">
        <v>3</v>
      </c>
    </row>
    <row r="88" spans="25:27" x14ac:dyDescent="0.25">
      <c r="Y88">
        <f t="shared" si="1"/>
        <v>88</v>
      </c>
      <c r="Z88" s="7">
        <v>0</v>
      </c>
      <c r="AA88" s="7">
        <v>3</v>
      </c>
    </row>
    <row r="89" spans="25:27" x14ac:dyDescent="0.25">
      <c r="Y89">
        <f>Y88+1</f>
        <v>89</v>
      </c>
      <c r="Z89" s="7">
        <v>0</v>
      </c>
      <c r="AA89" s="7">
        <v>4</v>
      </c>
    </row>
    <row r="90" spans="25:27" x14ac:dyDescent="0.25">
      <c r="Y90">
        <f t="shared" ref="Y90:Y108" si="2">Y89+1</f>
        <v>90</v>
      </c>
      <c r="Z90" s="7">
        <v>0</v>
      </c>
      <c r="AA90" s="17">
        <v>4</v>
      </c>
    </row>
    <row r="91" spans="25:27" x14ac:dyDescent="0.25">
      <c r="Y91">
        <f t="shared" si="2"/>
        <v>91</v>
      </c>
      <c r="Z91" s="7">
        <v>0</v>
      </c>
      <c r="AA91" s="17">
        <v>5</v>
      </c>
    </row>
    <row r="92" spans="25:27" x14ac:dyDescent="0.25">
      <c r="Y92">
        <f t="shared" si="2"/>
        <v>92</v>
      </c>
      <c r="Z92" s="7">
        <v>0</v>
      </c>
      <c r="AA92" s="7">
        <v>4</v>
      </c>
    </row>
    <row r="93" spans="25:27" x14ac:dyDescent="0.25">
      <c r="Y93">
        <f t="shared" si="2"/>
        <v>93</v>
      </c>
      <c r="Z93" s="7">
        <v>0.33</v>
      </c>
      <c r="AA93" s="7">
        <v>1</v>
      </c>
    </row>
    <row r="94" spans="25:27" x14ac:dyDescent="0.25">
      <c r="Y94">
        <f t="shared" si="2"/>
        <v>94</v>
      </c>
      <c r="Z94" s="7">
        <v>2.9</v>
      </c>
      <c r="AA94" s="7">
        <v>3</v>
      </c>
    </row>
    <row r="95" spans="25:27" x14ac:dyDescent="0.25">
      <c r="Y95">
        <f t="shared" si="2"/>
        <v>95</v>
      </c>
      <c r="Z95" s="7">
        <v>1.1000000000000001</v>
      </c>
      <c r="AA95" s="7">
        <v>3</v>
      </c>
    </row>
    <row r="96" spans="25:27" x14ac:dyDescent="0.25">
      <c r="Y96">
        <f t="shared" si="2"/>
        <v>96</v>
      </c>
      <c r="Z96" s="7">
        <v>6.08</v>
      </c>
      <c r="AA96" s="7">
        <v>4</v>
      </c>
    </row>
    <row r="97" spans="25:27" x14ac:dyDescent="0.25">
      <c r="Y97">
        <f t="shared" si="2"/>
        <v>97</v>
      </c>
      <c r="Z97" s="7">
        <v>4.2</v>
      </c>
      <c r="AA97" s="17">
        <v>6</v>
      </c>
    </row>
    <row r="98" spans="25:27" x14ac:dyDescent="0.25">
      <c r="Y98">
        <f t="shared" si="2"/>
        <v>98</v>
      </c>
      <c r="Z98" s="7">
        <v>5.0999999999999996</v>
      </c>
      <c r="AA98" s="17">
        <v>5</v>
      </c>
    </row>
    <row r="99" spans="25:27" x14ac:dyDescent="0.25">
      <c r="Y99">
        <f t="shared" si="2"/>
        <v>99</v>
      </c>
      <c r="Z99" s="7">
        <f t="array" ref="Z99:Z112">TRANSPOSE(Horas!B38:O38)</f>
        <v>4.2300000000000004</v>
      </c>
      <c r="AA99" s="7">
        <f t="array" ref="AA99:AA112">TRANSPOSE(Horas!B39:O39)</f>
        <v>4</v>
      </c>
    </row>
    <row r="100" spans="25:27" x14ac:dyDescent="0.25">
      <c r="Y100">
        <f t="shared" si="2"/>
        <v>100</v>
      </c>
      <c r="Z100" s="7">
        <v>1.01</v>
      </c>
      <c r="AA100" s="7">
        <v>1</v>
      </c>
    </row>
    <row r="101" spans="25:27" x14ac:dyDescent="0.25">
      <c r="Y101">
        <f t="shared" si="2"/>
        <v>101</v>
      </c>
      <c r="Z101" s="7">
        <v>2.92</v>
      </c>
      <c r="AA101" s="7">
        <v>3</v>
      </c>
    </row>
    <row r="102" spans="25:27" x14ac:dyDescent="0.25">
      <c r="Y102">
        <f t="shared" si="2"/>
        <v>102</v>
      </c>
      <c r="Z102" s="7">
        <v>2</v>
      </c>
      <c r="AA102" s="7">
        <v>3</v>
      </c>
    </row>
    <row r="103" spans="25:27" x14ac:dyDescent="0.25">
      <c r="Y103">
        <f t="shared" si="2"/>
        <v>103</v>
      </c>
      <c r="Z103" s="7">
        <v>3.13</v>
      </c>
      <c r="AA103" s="7">
        <v>4</v>
      </c>
    </row>
    <row r="104" spans="25:27" x14ac:dyDescent="0.25">
      <c r="Y104">
        <f t="shared" si="2"/>
        <v>104</v>
      </c>
      <c r="Z104" s="7">
        <v>6.54</v>
      </c>
      <c r="AA104" s="17">
        <v>6</v>
      </c>
    </row>
    <row r="105" spans="25:27" x14ac:dyDescent="0.25">
      <c r="Y105">
        <f t="shared" si="2"/>
        <v>105</v>
      </c>
      <c r="Z105" s="7">
        <v>6.5</v>
      </c>
      <c r="AA105" s="17">
        <v>5</v>
      </c>
    </row>
    <row r="106" spans="25:27" x14ac:dyDescent="0.25">
      <c r="Y106">
        <f t="shared" si="2"/>
        <v>106</v>
      </c>
      <c r="Z106" s="7">
        <v>1.01</v>
      </c>
      <c r="AA106" s="7">
        <v>4</v>
      </c>
    </row>
    <row r="107" spans="25:27" x14ac:dyDescent="0.25">
      <c r="Y107">
        <f t="shared" si="2"/>
        <v>107</v>
      </c>
      <c r="Z107" s="7">
        <v>2.84</v>
      </c>
      <c r="AA107" s="7">
        <v>1</v>
      </c>
    </row>
    <row r="108" spans="25:27" x14ac:dyDescent="0.25">
      <c r="Y108">
        <f t="shared" si="2"/>
        <v>108</v>
      </c>
      <c r="Z108" s="7">
        <v>3.26</v>
      </c>
      <c r="AA108" s="7">
        <v>3</v>
      </c>
    </row>
    <row r="109" spans="25:27" x14ac:dyDescent="0.25">
      <c r="Y109">
        <f>Y108+1</f>
        <v>109</v>
      </c>
      <c r="Z109" s="7">
        <v>4.97</v>
      </c>
      <c r="AA109" s="7">
        <v>3</v>
      </c>
    </row>
    <row r="110" spans="25:27" x14ac:dyDescent="0.25">
      <c r="Y110">
        <f t="shared" ref="Y110:Y125" si="3">Y109+1</f>
        <v>110</v>
      </c>
      <c r="Z110" s="7">
        <v>0.83</v>
      </c>
      <c r="AA110" s="7">
        <v>4</v>
      </c>
    </row>
    <row r="111" spans="25:27" x14ac:dyDescent="0.25">
      <c r="Y111">
        <f t="shared" si="3"/>
        <v>111</v>
      </c>
      <c r="Z111" s="7">
        <v>7</v>
      </c>
      <c r="AA111" s="17">
        <v>6</v>
      </c>
    </row>
    <row r="112" spans="25:27" x14ac:dyDescent="0.25">
      <c r="Y112">
        <f t="shared" si="3"/>
        <v>112</v>
      </c>
      <c r="Z112" s="7">
        <v>2.35</v>
      </c>
      <c r="AA112" s="17">
        <v>5</v>
      </c>
    </row>
    <row r="113" spans="25:27" x14ac:dyDescent="0.25">
      <c r="Y113">
        <f t="shared" si="3"/>
        <v>113</v>
      </c>
      <c r="Z113" s="7">
        <f t="array" ref="Z113:Z126">TRANSPOSE(Horas!B43:O43)</f>
        <v>3.21</v>
      </c>
      <c r="AA113" s="7">
        <f t="array" ref="AA113:AA126">TRANSPOSE(Horas!B44:O44)</f>
        <v>4</v>
      </c>
    </row>
    <row r="114" spans="25:27" x14ac:dyDescent="0.25">
      <c r="Y114">
        <f t="shared" si="3"/>
        <v>114</v>
      </c>
      <c r="Z114" s="7">
        <v>0</v>
      </c>
      <c r="AA114" s="7">
        <v>1</v>
      </c>
    </row>
    <row r="115" spans="25:27" x14ac:dyDescent="0.25">
      <c r="Y115">
        <f t="shared" si="3"/>
        <v>115</v>
      </c>
      <c r="Z115" s="7">
        <v>3</v>
      </c>
      <c r="AA115" s="7">
        <v>3</v>
      </c>
    </row>
    <row r="116" spans="25:27" x14ac:dyDescent="0.25">
      <c r="Y116">
        <f t="shared" si="3"/>
        <v>116</v>
      </c>
      <c r="Z116" s="7">
        <v>3</v>
      </c>
      <c r="AA116" s="7">
        <v>3</v>
      </c>
    </row>
    <row r="117" spans="25:27" x14ac:dyDescent="0.25">
      <c r="Y117">
        <f t="shared" si="3"/>
        <v>117</v>
      </c>
      <c r="Z117" s="7">
        <v>0</v>
      </c>
      <c r="AA117" s="7">
        <v>4</v>
      </c>
    </row>
    <row r="118" spans="25:27" x14ac:dyDescent="0.25">
      <c r="Y118">
        <f t="shared" si="3"/>
        <v>118</v>
      </c>
      <c r="Z118" s="7">
        <v>4.68</v>
      </c>
      <c r="AA118" s="17">
        <v>6</v>
      </c>
    </row>
    <row r="119" spans="25:27" x14ac:dyDescent="0.25">
      <c r="Y119">
        <f t="shared" si="3"/>
        <v>119</v>
      </c>
      <c r="Z119" s="7">
        <v>4</v>
      </c>
      <c r="AA119" s="17">
        <v>6</v>
      </c>
    </row>
    <row r="120" spans="25:27" x14ac:dyDescent="0.25">
      <c r="Y120">
        <f t="shared" si="3"/>
        <v>120</v>
      </c>
      <c r="Z120" s="7">
        <v>4</v>
      </c>
      <c r="AA120" s="7">
        <v>7</v>
      </c>
    </row>
    <row r="121" spans="25:27" x14ac:dyDescent="0.25">
      <c r="Y121">
        <f t="shared" si="3"/>
        <v>121</v>
      </c>
      <c r="Z121" s="7">
        <v>4</v>
      </c>
      <c r="AA121" s="7">
        <v>7</v>
      </c>
    </row>
    <row r="122" spans="25:27" x14ac:dyDescent="0.25">
      <c r="Y122">
        <f t="shared" si="3"/>
        <v>122</v>
      </c>
      <c r="Z122" s="7">
        <v>0</v>
      </c>
      <c r="AA122" s="7">
        <v>2</v>
      </c>
    </row>
    <row r="123" spans="25:27" x14ac:dyDescent="0.25">
      <c r="Y123">
        <f t="shared" si="3"/>
        <v>123</v>
      </c>
      <c r="Z123" s="7">
        <v>4</v>
      </c>
      <c r="AA123" s="7">
        <v>7</v>
      </c>
    </row>
    <row r="124" spans="25:27" x14ac:dyDescent="0.25">
      <c r="Y124">
        <f t="shared" si="3"/>
        <v>124</v>
      </c>
      <c r="Z124" s="7">
        <v>6.3</v>
      </c>
      <c r="AA124" s="7">
        <v>7</v>
      </c>
    </row>
    <row r="125" spans="25:27" x14ac:dyDescent="0.25">
      <c r="Y125">
        <f t="shared" si="3"/>
        <v>125</v>
      </c>
      <c r="Z125" s="7">
        <v>6.7</v>
      </c>
      <c r="AA125" s="17">
        <v>7</v>
      </c>
    </row>
    <row r="126" spans="25:27" x14ac:dyDescent="0.25">
      <c r="Y126">
        <f>Y125+1</f>
        <v>126</v>
      </c>
      <c r="Z126" s="7">
        <v>7.01</v>
      </c>
      <c r="AA126" s="17">
        <v>7</v>
      </c>
    </row>
    <row r="127" spans="25:27" x14ac:dyDescent="0.25">
      <c r="Y127">
        <f t="shared" ref="Y127:Y140" si="4">Y126+1</f>
        <v>127</v>
      </c>
      <c r="Z127" s="7">
        <f t="array" ref="Z127:Z140">TRANSPOSE(Horas!B48:O48)</f>
        <v>6.38</v>
      </c>
      <c r="AA127" s="7">
        <f t="array" ref="AA127:AA140">TRANSPOSE(Horas!B49:O49)</f>
        <v>7</v>
      </c>
    </row>
    <row r="128" spans="25:27" x14ac:dyDescent="0.25">
      <c r="Y128">
        <f t="shared" si="4"/>
        <v>128</v>
      </c>
      <c r="Z128" s="7">
        <v>7.45</v>
      </c>
      <c r="AA128" s="7">
        <v>7</v>
      </c>
    </row>
    <row r="129" spans="25:27" x14ac:dyDescent="0.25">
      <c r="Y129">
        <f t="shared" si="4"/>
        <v>129</v>
      </c>
      <c r="Z129" s="7">
        <v>4.58</v>
      </c>
      <c r="AA129" s="7">
        <v>7</v>
      </c>
    </row>
    <row r="130" spans="25:27" x14ac:dyDescent="0.25">
      <c r="Y130">
        <f t="shared" si="4"/>
        <v>130</v>
      </c>
      <c r="Z130" s="7">
        <v>6.17</v>
      </c>
      <c r="AA130" s="7">
        <v>7</v>
      </c>
    </row>
    <row r="131" spans="25:27" x14ac:dyDescent="0.25">
      <c r="Y131">
        <f t="shared" si="4"/>
        <v>131</v>
      </c>
      <c r="Z131" s="7">
        <v>8.2100000000000009</v>
      </c>
      <c r="AA131" s="7">
        <v>7</v>
      </c>
    </row>
    <row r="132" spans="25:27" x14ac:dyDescent="0.25">
      <c r="Y132">
        <f t="shared" si="4"/>
        <v>132</v>
      </c>
      <c r="Z132" s="7">
        <v>6</v>
      </c>
      <c r="AA132" s="17">
        <v>7</v>
      </c>
    </row>
    <row r="133" spans="25:27" x14ac:dyDescent="0.25">
      <c r="Y133">
        <f t="shared" si="4"/>
        <v>133</v>
      </c>
      <c r="Z133" s="7">
        <v>6.42</v>
      </c>
      <c r="AA133" s="17">
        <v>7</v>
      </c>
    </row>
    <row r="134" spans="25:27" x14ac:dyDescent="0.25">
      <c r="Y134">
        <f t="shared" si="4"/>
        <v>134</v>
      </c>
      <c r="Z134" s="7">
        <v>7.25</v>
      </c>
      <c r="AA134" s="7">
        <v>7</v>
      </c>
    </row>
    <row r="135" spans="25:27" x14ac:dyDescent="0.25">
      <c r="Y135">
        <f t="shared" si="4"/>
        <v>135</v>
      </c>
      <c r="Z135" s="7">
        <v>7</v>
      </c>
      <c r="AA135" s="7">
        <v>7</v>
      </c>
    </row>
    <row r="136" spans="25:27" x14ac:dyDescent="0.25">
      <c r="Y136">
        <f t="shared" si="4"/>
        <v>136</v>
      </c>
      <c r="Z136" s="7">
        <v>7.01</v>
      </c>
      <c r="AA136" s="7">
        <v>7</v>
      </c>
    </row>
    <row r="137" spans="25:27" x14ac:dyDescent="0.25">
      <c r="Y137">
        <f t="shared" si="4"/>
        <v>137</v>
      </c>
      <c r="Z137" s="7">
        <v>7.2</v>
      </c>
      <c r="AA137" s="7">
        <v>7</v>
      </c>
    </row>
    <row r="138" spans="25:27" x14ac:dyDescent="0.25">
      <c r="Y138">
        <f t="shared" si="4"/>
        <v>138</v>
      </c>
      <c r="Z138" s="7">
        <v>6.25</v>
      </c>
      <c r="AA138" s="7">
        <v>7</v>
      </c>
    </row>
    <row r="139" spans="25:27" x14ac:dyDescent="0.25">
      <c r="Y139">
        <f t="shared" si="4"/>
        <v>139</v>
      </c>
      <c r="Z139" s="7">
        <v>7.5</v>
      </c>
      <c r="AA139" s="17">
        <v>7</v>
      </c>
    </row>
    <row r="140" spans="25:27" x14ac:dyDescent="0.25">
      <c r="Y140">
        <f t="shared" si="4"/>
        <v>140</v>
      </c>
      <c r="Z140" s="7">
        <v>7</v>
      </c>
      <c r="AA140" s="17">
        <v>7</v>
      </c>
    </row>
    <row r="141" spans="25:27" x14ac:dyDescent="0.25">
      <c r="Y141">
        <v>141</v>
      </c>
      <c r="Z141" s="7">
        <f t="array" ref="Z141:Z149">TRANSPOSE(Horas!B53:J54)</f>
        <v>5</v>
      </c>
      <c r="AA141" s="7">
        <f t="array" ref="AA141:AA149">TRANSPOSE(Horas!B54:J54)</f>
        <v>7</v>
      </c>
    </row>
    <row r="142" spans="25:27" x14ac:dyDescent="0.25">
      <c r="Y142">
        <v>142</v>
      </c>
      <c r="Z142" s="7">
        <v>7.5</v>
      </c>
      <c r="AA142" s="7">
        <v>7</v>
      </c>
    </row>
    <row r="143" spans="25:27" x14ac:dyDescent="0.25">
      <c r="Y143">
        <v>143</v>
      </c>
      <c r="Z143" s="7">
        <v>7.2</v>
      </c>
      <c r="AA143" s="7">
        <v>7</v>
      </c>
    </row>
    <row r="144" spans="25:27" x14ac:dyDescent="0.25">
      <c r="Y144">
        <v>144</v>
      </c>
      <c r="Z144" s="7">
        <v>7.8</v>
      </c>
      <c r="AA144" s="7">
        <v>7</v>
      </c>
    </row>
    <row r="145" spans="25:27" x14ac:dyDescent="0.25">
      <c r="Y145">
        <v>145</v>
      </c>
      <c r="Z145" s="7">
        <v>5.17</v>
      </c>
      <c r="AA145" s="7">
        <v>7</v>
      </c>
    </row>
    <row r="146" spans="25:27" x14ac:dyDescent="0.25">
      <c r="Y146">
        <v>146</v>
      </c>
      <c r="Z146" s="7">
        <v>7.25</v>
      </c>
      <c r="AA146" s="17">
        <v>7</v>
      </c>
    </row>
    <row r="147" spans="25:27" x14ac:dyDescent="0.25">
      <c r="Y147">
        <v>147</v>
      </c>
      <c r="Z147" s="7">
        <v>7</v>
      </c>
      <c r="AA147" s="17">
        <v>7</v>
      </c>
    </row>
    <row r="148" spans="25:27" x14ac:dyDescent="0.25">
      <c r="Y148">
        <v>148</v>
      </c>
      <c r="Z148" s="7">
        <v>5.1100000000000003</v>
      </c>
      <c r="AA148" s="7">
        <v>7</v>
      </c>
    </row>
    <row r="149" spans="25:27" x14ac:dyDescent="0.25">
      <c r="Y149">
        <v>149</v>
      </c>
      <c r="Z149" s="7">
        <v>5.3</v>
      </c>
      <c r="AA149" s="7">
        <v>7</v>
      </c>
    </row>
    <row r="150" spans="25:27" x14ac:dyDescent="0.25">
      <c r="Y150">
        <v>150</v>
      </c>
      <c r="Z150" s="7">
        <f t="array" ref="Z150:AA154">TRANSPOSE(Horas!K53:O54)</f>
        <v>3</v>
      </c>
      <c r="AA150" s="7">
        <v>7</v>
      </c>
    </row>
    <row r="151" spans="25:27" x14ac:dyDescent="0.25">
      <c r="Y151">
        <v>151</v>
      </c>
      <c r="Z151" s="7">
        <v>6.33</v>
      </c>
      <c r="AA151" s="7">
        <v>7</v>
      </c>
    </row>
    <row r="152" spans="25:27" x14ac:dyDescent="0.25">
      <c r="Y152">
        <v>152</v>
      </c>
      <c r="Z152" s="7">
        <v>2</v>
      </c>
      <c r="AA152" s="7">
        <v>2</v>
      </c>
    </row>
    <row r="153" spans="25:27" x14ac:dyDescent="0.25">
      <c r="Y153">
        <v>153</v>
      </c>
      <c r="Z153" s="7">
        <v>7.53</v>
      </c>
      <c r="AA153" s="17">
        <v>7</v>
      </c>
    </row>
    <row r="154" spans="25:27" x14ac:dyDescent="0.25">
      <c r="Y154">
        <v>154</v>
      </c>
      <c r="Z154" s="7">
        <v>7</v>
      </c>
      <c r="AA154" s="17">
        <v>7</v>
      </c>
    </row>
    <row r="155" spans="25:27" x14ac:dyDescent="0.25">
      <c r="Y155">
        <v>155</v>
      </c>
      <c r="Z155" s="7">
        <f t="array" ref="Z155:AA156">TRANSPOSE(Horas!B58:C59)</f>
        <v>8.6199999999999992</v>
      </c>
      <c r="AA155" s="7">
        <v>7</v>
      </c>
    </row>
    <row r="156" spans="25:27" x14ac:dyDescent="0.25">
      <c r="Y156">
        <v>156</v>
      </c>
      <c r="Z156" s="7">
        <v>2</v>
      </c>
      <c r="AA156" s="7">
        <v>2</v>
      </c>
    </row>
  </sheetData>
  <conditionalFormatting sqref="G4">
    <cfRule type="duplicateValues" priority="1"/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89800"/>
  </sheetPr>
  <dimension ref="A1:R48"/>
  <sheetViews>
    <sheetView tabSelected="1" zoomScaleNormal="100" workbookViewId="0">
      <selection activeCell="L36" sqref="L36"/>
    </sheetView>
  </sheetViews>
  <sheetFormatPr defaultRowHeight="15" x14ac:dyDescent="0.25"/>
  <cols>
    <col min="2" max="2" width="11.5703125" bestFit="1" customWidth="1"/>
    <col min="3" max="3" width="9.7109375" bestFit="1" customWidth="1"/>
    <col min="9" max="9" width="9.140625" style="75"/>
    <col min="10" max="10" width="9.5703125" bestFit="1" customWidth="1"/>
  </cols>
  <sheetData>
    <row r="1" spans="1:18" ht="15.75" thickBot="1" x14ac:dyDescent="0.3">
      <c r="A1" s="123"/>
      <c r="B1" s="7" t="s">
        <v>27</v>
      </c>
      <c r="C1" s="7" t="s">
        <v>28</v>
      </c>
      <c r="D1" s="7" t="s">
        <v>29</v>
      </c>
      <c r="E1" s="7" t="s">
        <v>30</v>
      </c>
      <c r="F1" s="7" t="s">
        <v>31</v>
      </c>
      <c r="G1" s="7" t="s">
        <v>5</v>
      </c>
      <c r="H1" s="7" t="s">
        <v>6</v>
      </c>
    </row>
    <row r="2" spans="1:18" x14ac:dyDescent="0.25">
      <c r="A2" s="88">
        <v>8</v>
      </c>
      <c r="B2" s="93"/>
      <c r="C2" s="94"/>
      <c r="D2" s="94"/>
      <c r="E2" s="94"/>
      <c r="F2" s="95"/>
      <c r="G2" s="93"/>
      <c r="H2" s="95"/>
    </row>
    <row r="3" spans="1:18" ht="15.75" thickBot="1" x14ac:dyDescent="0.3">
      <c r="A3" s="123"/>
      <c r="B3" s="124" t="s">
        <v>75</v>
      </c>
      <c r="C3" s="88"/>
      <c r="D3" s="88"/>
      <c r="E3" s="128" t="s">
        <v>75</v>
      </c>
      <c r="F3" s="129" t="s">
        <v>75</v>
      </c>
      <c r="G3" s="130"/>
      <c r="H3" s="131"/>
    </row>
    <row r="4" spans="1:18" ht="16.5" thickTop="1" thickBot="1" x14ac:dyDescent="0.3">
      <c r="A4" s="7">
        <v>9</v>
      </c>
      <c r="B4" s="125"/>
      <c r="C4" s="132"/>
      <c r="D4" s="128" t="s">
        <v>92</v>
      </c>
      <c r="E4" s="133"/>
      <c r="F4" s="129"/>
      <c r="G4" s="124" t="s">
        <v>75</v>
      </c>
      <c r="H4" s="129" t="s">
        <v>75</v>
      </c>
      <c r="J4" s="92"/>
      <c r="K4" t="s">
        <v>64</v>
      </c>
      <c r="Q4" s="151"/>
      <c r="R4" t="s">
        <v>76</v>
      </c>
    </row>
    <row r="5" spans="1:18" ht="16.5" thickTop="1" thickBot="1" x14ac:dyDescent="0.3">
      <c r="A5" s="153"/>
      <c r="B5" s="124" t="s">
        <v>75</v>
      </c>
      <c r="C5" s="132"/>
      <c r="D5" s="133"/>
      <c r="E5" s="128" t="s">
        <v>75</v>
      </c>
      <c r="F5" s="122"/>
      <c r="G5" s="125"/>
      <c r="H5" s="134"/>
    </row>
    <row r="6" spans="1:18" x14ac:dyDescent="0.25">
      <c r="A6" s="7">
        <v>10</v>
      </c>
      <c r="B6" s="124"/>
      <c r="C6" s="135" t="s">
        <v>78</v>
      </c>
      <c r="D6" s="128" t="s">
        <v>75</v>
      </c>
      <c r="E6" s="128"/>
      <c r="F6" s="132"/>
      <c r="G6" s="124" t="s">
        <v>75</v>
      </c>
      <c r="H6" s="129" t="s">
        <v>75</v>
      </c>
    </row>
    <row r="7" spans="1:18" ht="15.75" thickBot="1" x14ac:dyDescent="0.3">
      <c r="A7" s="123"/>
      <c r="B7" s="126"/>
      <c r="C7" s="135"/>
      <c r="D7" s="128"/>
      <c r="E7" s="136"/>
      <c r="F7" s="132"/>
      <c r="G7" s="124"/>
      <c r="H7" s="129"/>
      <c r="J7" s="89"/>
      <c r="K7" t="s">
        <v>62</v>
      </c>
    </row>
    <row r="8" spans="1:18" x14ac:dyDescent="0.25">
      <c r="A8" s="46">
        <v>11</v>
      </c>
      <c r="B8" s="126"/>
      <c r="C8" s="135" t="s">
        <v>79</v>
      </c>
      <c r="D8" s="136"/>
      <c r="E8" s="136"/>
      <c r="F8" s="137" t="s">
        <v>85</v>
      </c>
      <c r="G8" s="126"/>
      <c r="H8" s="131"/>
      <c r="I8"/>
      <c r="J8" s="85"/>
      <c r="K8" t="s">
        <v>38</v>
      </c>
    </row>
    <row r="9" spans="1:18" ht="15.75" thickBot="1" x14ac:dyDescent="0.3">
      <c r="A9" s="152"/>
      <c r="B9" s="96"/>
      <c r="C9" s="135"/>
      <c r="D9" s="136"/>
      <c r="E9" s="57"/>
      <c r="F9" s="139"/>
      <c r="G9" s="126"/>
      <c r="H9" s="131"/>
      <c r="I9"/>
      <c r="J9" s="86"/>
      <c r="K9" t="s">
        <v>37</v>
      </c>
    </row>
    <row r="10" spans="1:18" x14ac:dyDescent="0.25">
      <c r="A10" s="46">
        <v>12</v>
      </c>
      <c r="B10" s="127"/>
      <c r="C10" s="135"/>
      <c r="D10" s="57"/>
      <c r="E10" s="138"/>
      <c r="F10" s="140"/>
      <c r="G10" s="130" t="s">
        <v>63</v>
      </c>
      <c r="H10" s="131"/>
      <c r="I10"/>
      <c r="J10" s="55"/>
      <c r="K10" t="s">
        <v>39</v>
      </c>
    </row>
    <row r="11" spans="1:18" ht="15.75" thickBot="1" x14ac:dyDescent="0.3">
      <c r="A11" s="152"/>
      <c r="B11" s="127"/>
      <c r="C11" s="135"/>
      <c r="D11" s="138"/>
      <c r="E11" s="138"/>
      <c r="F11" s="140"/>
      <c r="G11" s="130"/>
      <c r="H11" s="131"/>
      <c r="I11"/>
      <c r="J11" s="52"/>
      <c r="K11" t="s">
        <v>74</v>
      </c>
    </row>
    <row r="12" spans="1:18" x14ac:dyDescent="0.25">
      <c r="A12" s="46">
        <v>13</v>
      </c>
      <c r="B12" s="124" t="s">
        <v>75</v>
      </c>
      <c r="C12" s="138"/>
      <c r="D12" s="138"/>
      <c r="F12" s="129" t="s">
        <v>75</v>
      </c>
      <c r="G12" s="130"/>
      <c r="H12" s="131"/>
      <c r="I12"/>
    </row>
    <row r="13" spans="1:18" ht="15.75" thickBot="1" x14ac:dyDescent="0.3">
      <c r="A13" s="152"/>
      <c r="B13" s="125"/>
      <c r="C13" s="128"/>
      <c r="F13" s="129"/>
      <c r="G13" s="130"/>
      <c r="H13" s="131"/>
      <c r="I13"/>
    </row>
    <row r="14" spans="1:18" ht="16.5" thickTop="1" thickBot="1" x14ac:dyDescent="0.3">
      <c r="A14" s="46">
        <v>14</v>
      </c>
      <c r="B14" s="154"/>
      <c r="C14" s="128"/>
      <c r="F14" s="137" t="s">
        <v>81</v>
      </c>
      <c r="G14" s="124" t="s">
        <v>75</v>
      </c>
      <c r="H14" s="129" t="s">
        <v>75</v>
      </c>
      <c r="I14"/>
      <c r="J14" s="53"/>
      <c r="K14" t="s">
        <v>35</v>
      </c>
    </row>
    <row r="15" spans="1:18" ht="16.5" thickTop="1" thickBot="1" x14ac:dyDescent="0.3">
      <c r="A15" s="152"/>
      <c r="B15" s="124" t="s">
        <v>75</v>
      </c>
      <c r="C15" s="88"/>
      <c r="D15" s="142"/>
      <c r="F15" s="137"/>
      <c r="G15" s="125"/>
      <c r="H15" s="134"/>
      <c r="I15"/>
      <c r="J15" s="45"/>
      <c r="K15" t="s">
        <v>34</v>
      </c>
    </row>
    <row r="16" spans="1:18" x14ac:dyDescent="0.25">
      <c r="A16" s="46">
        <v>15</v>
      </c>
      <c r="B16" s="124"/>
      <c r="C16" s="135" t="s">
        <v>80</v>
      </c>
      <c r="D16" s="142"/>
      <c r="E16" s="141"/>
      <c r="F16" s="137"/>
      <c r="G16" s="124">
        <v>50</v>
      </c>
      <c r="H16" s="129">
        <v>50</v>
      </c>
      <c r="I16"/>
      <c r="J16" s="54"/>
      <c r="K16" t="s">
        <v>36</v>
      </c>
    </row>
    <row r="17" spans="1:11" ht="15.75" thickBot="1" x14ac:dyDescent="0.3">
      <c r="A17" s="152"/>
      <c r="B17" s="96"/>
      <c r="C17" s="135"/>
      <c r="D17" s="135" t="s">
        <v>82</v>
      </c>
      <c r="E17" s="143"/>
      <c r="F17" s="137"/>
      <c r="G17" s="125"/>
      <c r="H17" s="134"/>
      <c r="I17"/>
      <c r="J17" s="74"/>
      <c r="K17" t="s">
        <v>43</v>
      </c>
    </row>
    <row r="18" spans="1:11" x14ac:dyDescent="0.25">
      <c r="A18" s="46">
        <v>16</v>
      </c>
      <c r="B18" s="96"/>
      <c r="C18" s="135"/>
      <c r="D18" s="135"/>
      <c r="E18" s="135" t="s">
        <v>84</v>
      </c>
      <c r="F18" s="132"/>
      <c r="G18" s="124">
        <v>50</v>
      </c>
      <c r="H18" s="129">
        <v>50</v>
      </c>
      <c r="I18"/>
    </row>
    <row r="19" spans="1:11" ht="15.75" thickBot="1" x14ac:dyDescent="0.3">
      <c r="A19" s="152"/>
      <c r="B19" s="96"/>
      <c r="C19" s="135" t="s">
        <v>81</v>
      </c>
      <c r="D19" s="135"/>
      <c r="E19" s="135"/>
      <c r="F19" s="132"/>
      <c r="G19" s="125"/>
      <c r="H19" s="134"/>
      <c r="I19"/>
    </row>
    <row r="20" spans="1:11" x14ac:dyDescent="0.25">
      <c r="A20" s="46">
        <v>17</v>
      </c>
      <c r="B20" s="144"/>
      <c r="C20" s="135"/>
      <c r="D20" s="88"/>
      <c r="E20" s="135"/>
      <c r="F20" s="122"/>
      <c r="G20" s="130"/>
      <c r="H20" s="131"/>
      <c r="I20"/>
      <c r="J20" t="s">
        <v>86</v>
      </c>
    </row>
    <row r="21" spans="1:11" ht="15.75" thickBot="1" x14ac:dyDescent="0.3">
      <c r="A21" s="152"/>
      <c r="B21" s="144"/>
      <c r="C21" s="135"/>
      <c r="D21" s="135" t="s">
        <v>83</v>
      </c>
      <c r="E21" s="135"/>
      <c r="F21" s="129" t="s">
        <v>75</v>
      </c>
      <c r="G21" s="130"/>
      <c r="H21" s="131"/>
      <c r="I21"/>
      <c r="J21" t="s">
        <v>87</v>
      </c>
    </row>
    <row r="22" spans="1:11" x14ac:dyDescent="0.25">
      <c r="A22" s="46">
        <v>18</v>
      </c>
      <c r="B22" s="145" t="s">
        <v>77</v>
      </c>
      <c r="C22" s="135"/>
      <c r="D22" s="146"/>
      <c r="E22" s="147"/>
      <c r="F22" s="129"/>
      <c r="G22" s="130"/>
      <c r="H22" s="131"/>
      <c r="I22"/>
    </row>
    <row r="23" spans="1:11" ht="15.75" thickBot="1" x14ac:dyDescent="0.3">
      <c r="A23" s="152"/>
      <c r="B23" s="145"/>
      <c r="C23" s="135" t="s">
        <v>82</v>
      </c>
      <c r="D23" s="146"/>
      <c r="E23" s="148"/>
      <c r="F23" s="122"/>
      <c r="G23" s="130"/>
      <c r="H23" s="131"/>
      <c r="I23"/>
    </row>
    <row r="24" spans="1:11" x14ac:dyDescent="0.25">
      <c r="A24" s="46">
        <v>19</v>
      </c>
      <c r="B24" s="145"/>
      <c r="C24" s="146"/>
      <c r="D24" s="147"/>
      <c r="E24" s="88"/>
      <c r="F24" s="97"/>
      <c r="G24" s="130"/>
      <c r="H24" s="131"/>
      <c r="I24"/>
    </row>
    <row r="25" spans="1:11" ht="15.75" thickBot="1" x14ac:dyDescent="0.3">
      <c r="A25" s="152"/>
      <c r="B25" s="145"/>
      <c r="C25" s="146"/>
      <c r="D25" s="148"/>
      <c r="F25" s="97"/>
      <c r="G25" s="130"/>
      <c r="H25" s="131"/>
      <c r="I25"/>
    </row>
    <row r="26" spans="1:11" x14ac:dyDescent="0.25">
      <c r="A26" s="46">
        <v>20</v>
      </c>
      <c r="B26" s="147"/>
      <c r="C26" s="149"/>
      <c r="D26" s="138"/>
      <c r="E26" s="138"/>
      <c r="F26" s="140"/>
      <c r="G26" s="130"/>
      <c r="H26" s="131"/>
      <c r="I26"/>
    </row>
    <row r="27" spans="1:11" ht="15.75" thickBot="1" x14ac:dyDescent="0.3">
      <c r="A27" s="152"/>
      <c r="B27" s="148"/>
      <c r="C27" s="148"/>
      <c r="D27" s="138"/>
      <c r="E27" s="138"/>
      <c r="F27" s="140"/>
      <c r="G27" s="130"/>
      <c r="H27" s="131"/>
      <c r="I27"/>
    </row>
    <row r="28" spans="1:11" x14ac:dyDescent="0.25">
      <c r="A28" s="46">
        <v>21</v>
      </c>
      <c r="B28" s="127"/>
      <c r="C28" s="138"/>
      <c r="D28" s="128"/>
      <c r="E28" s="128"/>
      <c r="F28" s="129"/>
      <c r="G28" s="124">
        <v>50</v>
      </c>
      <c r="H28" s="129">
        <v>50</v>
      </c>
      <c r="I28"/>
    </row>
    <row r="29" spans="1:11" ht="15.75" thickBot="1" x14ac:dyDescent="0.3">
      <c r="A29" s="152"/>
      <c r="B29" s="127"/>
      <c r="C29" s="87"/>
      <c r="D29" s="128"/>
      <c r="E29" s="128"/>
      <c r="F29" s="129"/>
      <c r="G29" s="125"/>
      <c r="H29" s="134"/>
      <c r="I29"/>
    </row>
    <row r="30" spans="1:11" x14ac:dyDescent="0.25">
      <c r="A30" s="46">
        <v>22</v>
      </c>
      <c r="B30" s="110"/>
      <c r="C30" s="90"/>
      <c r="D30" s="90"/>
      <c r="E30" s="90"/>
      <c r="F30" s="111"/>
      <c r="G30" s="124">
        <v>30</v>
      </c>
      <c r="H30" s="150">
        <v>30</v>
      </c>
      <c r="I30"/>
    </row>
    <row r="31" spans="1:11" ht="15.75" thickBot="1" x14ac:dyDescent="0.3">
      <c r="A31" s="152"/>
      <c r="B31" s="98"/>
      <c r="C31" s="91"/>
      <c r="D31" s="91"/>
      <c r="E31" s="91"/>
      <c r="F31" s="99"/>
      <c r="G31" s="120"/>
      <c r="H31" s="107"/>
      <c r="I31"/>
    </row>
    <row r="32" spans="1:11" x14ac:dyDescent="0.25">
      <c r="A32" s="46">
        <v>23</v>
      </c>
      <c r="B32" s="112"/>
      <c r="C32" s="113"/>
      <c r="D32" s="113"/>
      <c r="E32" s="113"/>
      <c r="F32" s="114"/>
      <c r="G32" s="120"/>
      <c r="H32" s="107"/>
      <c r="I32"/>
    </row>
    <row r="33" spans="1:10" ht="15.75" thickBot="1" x14ac:dyDescent="0.3">
      <c r="A33" s="152"/>
      <c r="B33" s="100"/>
      <c r="C33" s="53"/>
      <c r="D33" s="53"/>
      <c r="E33" s="53"/>
      <c r="F33" s="101"/>
      <c r="G33" s="120"/>
      <c r="H33" s="107"/>
      <c r="I33"/>
    </row>
    <row r="34" spans="1:10" x14ac:dyDescent="0.25">
      <c r="A34" s="46">
        <v>24</v>
      </c>
      <c r="B34" s="102"/>
      <c r="C34" s="56"/>
      <c r="D34" s="56"/>
      <c r="E34" s="56"/>
      <c r="F34" s="103"/>
      <c r="G34" s="120"/>
      <c r="H34" s="107"/>
      <c r="I34"/>
    </row>
    <row r="35" spans="1:10" ht="15.75" thickBot="1" x14ac:dyDescent="0.3">
      <c r="A35" s="153"/>
      <c r="B35" s="104"/>
      <c r="C35" s="105"/>
      <c r="D35" s="105"/>
      <c r="E35" s="105"/>
      <c r="F35" s="106"/>
      <c r="G35" s="121"/>
      <c r="H35" s="108"/>
    </row>
    <row r="36" spans="1:10" x14ac:dyDescent="0.25">
      <c r="B36" s="57"/>
      <c r="C36" s="57"/>
      <c r="D36" s="57"/>
      <c r="E36" s="57"/>
      <c r="F36" s="57"/>
      <c r="H36" s="57"/>
      <c r="I36" s="185" t="s">
        <v>65</v>
      </c>
      <c r="J36" s="186" t="s">
        <v>88</v>
      </c>
    </row>
    <row r="37" spans="1:10" x14ac:dyDescent="0.25">
      <c r="A37" s="187" t="s">
        <v>60</v>
      </c>
      <c r="B37" s="188">
        <v>3</v>
      </c>
      <c r="C37" s="188">
        <v>8.5</v>
      </c>
      <c r="D37" s="188">
        <v>4</v>
      </c>
      <c r="E37" s="188">
        <v>3.5</v>
      </c>
      <c r="F37" s="188">
        <v>3</v>
      </c>
      <c r="G37" s="189">
        <v>0</v>
      </c>
      <c r="H37" s="189">
        <v>0</v>
      </c>
      <c r="I37" s="190">
        <f>F37+E37+D37+C37+B37</f>
        <v>22</v>
      </c>
      <c r="J37" s="184"/>
    </row>
    <row r="38" spans="1:10" ht="15.75" x14ac:dyDescent="0.25">
      <c r="A38" s="191" t="s">
        <v>61</v>
      </c>
      <c r="B38" s="192">
        <v>4</v>
      </c>
      <c r="C38" s="192">
        <v>1</v>
      </c>
      <c r="D38" s="192">
        <v>3</v>
      </c>
      <c r="E38" s="192">
        <v>3</v>
      </c>
      <c r="F38" s="192">
        <v>4</v>
      </c>
      <c r="G38" s="193">
        <v>6</v>
      </c>
      <c r="H38" s="193">
        <v>5</v>
      </c>
      <c r="I38" s="190">
        <f>F38+E38+D38+C38+B38+G38+H38</f>
        <v>26</v>
      </c>
      <c r="J38" s="184">
        <f>(B38+C38+D38+E38+F38+G38+H38)/7</f>
        <v>3.7142857142857144</v>
      </c>
    </row>
    <row r="39" spans="1:10" x14ac:dyDescent="0.25">
      <c r="A39" s="194" t="s">
        <v>71</v>
      </c>
      <c r="B39" s="195">
        <f t="shared" ref="B39:I39" si="0">B38+B37</f>
        <v>7</v>
      </c>
      <c r="C39" s="195">
        <f t="shared" si="0"/>
        <v>9.5</v>
      </c>
      <c r="D39" s="195">
        <f t="shared" si="0"/>
        <v>7</v>
      </c>
      <c r="E39" s="195">
        <f t="shared" si="0"/>
        <v>6.5</v>
      </c>
      <c r="F39" s="195">
        <f t="shared" si="0"/>
        <v>7</v>
      </c>
      <c r="G39" s="195">
        <f t="shared" si="0"/>
        <v>6</v>
      </c>
      <c r="H39" s="195">
        <v>4</v>
      </c>
      <c r="I39" s="195">
        <f t="shared" si="0"/>
        <v>48</v>
      </c>
      <c r="J39" s="184"/>
    </row>
    <row r="41" spans="1:10" x14ac:dyDescent="0.25">
      <c r="A41" s="182" t="s">
        <v>72</v>
      </c>
      <c r="B41" s="182"/>
      <c r="C41" s="182"/>
    </row>
    <row r="42" spans="1:10" x14ac:dyDescent="0.25">
      <c r="A42" s="182" t="s">
        <v>66</v>
      </c>
      <c r="B42" s="183">
        <f>Stats!K3/B48</f>
        <v>0.16250000000000001</v>
      </c>
      <c r="C42" s="184">
        <f t="shared" ref="C42:C47" si="1">B42*$I$38</f>
        <v>4.2250000000000005</v>
      </c>
    </row>
    <row r="43" spans="1:10" x14ac:dyDescent="0.25">
      <c r="A43" s="182" t="s">
        <v>67</v>
      </c>
      <c r="B43" s="183">
        <f>Stats!K4/B48</f>
        <v>0.26250000000000001</v>
      </c>
      <c r="C43" s="184">
        <f t="shared" si="1"/>
        <v>6.8250000000000002</v>
      </c>
    </row>
    <row r="44" spans="1:10" x14ac:dyDescent="0.25">
      <c r="A44" s="182" t="s">
        <v>68</v>
      </c>
      <c r="B44" s="183">
        <f>Stats!K5/B48</f>
        <v>0.13750000000000001</v>
      </c>
      <c r="C44" s="184">
        <f t="shared" si="1"/>
        <v>3.5750000000000002</v>
      </c>
    </row>
    <row r="45" spans="1:10" x14ac:dyDescent="0.25">
      <c r="A45" s="182" t="s">
        <v>69</v>
      </c>
      <c r="B45" s="183">
        <f>Stats!K6/B48</f>
        <v>0.15</v>
      </c>
      <c r="C45" s="184">
        <f t="shared" si="1"/>
        <v>3.9</v>
      </c>
    </row>
    <row r="46" spans="1:10" x14ac:dyDescent="0.25">
      <c r="A46" s="182" t="s">
        <v>70</v>
      </c>
      <c r="B46" s="183">
        <f>Stats!K7/B48</f>
        <v>0.15</v>
      </c>
      <c r="C46" s="184">
        <f t="shared" si="1"/>
        <v>3.9</v>
      </c>
      <c r="D46" s="115"/>
    </row>
    <row r="47" spans="1:10" x14ac:dyDescent="0.25">
      <c r="A47" s="182" t="s">
        <v>73</v>
      </c>
      <c r="B47" s="183">
        <f>1-(B42+B43+B44+B45+B46)</f>
        <v>0.13749999999999996</v>
      </c>
      <c r="C47" s="184">
        <f t="shared" si="1"/>
        <v>3.5749999999999988</v>
      </c>
    </row>
    <row r="48" spans="1:10" x14ac:dyDescent="0.25">
      <c r="B48" s="81">
        <f>Stats!K8+110</f>
        <v>800</v>
      </c>
    </row>
  </sheetData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zoomScaleNormal="100" workbookViewId="0">
      <selection activeCell="B21" sqref="B21"/>
    </sheetView>
  </sheetViews>
  <sheetFormatPr defaultRowHeight="15" x14ac:dyDescent="0.25"/>
  <cols>
    <col min="1" max="1" width="149.5703125" customWidth="1"/>
    <col min="2" max="4" width="9.140625" style="58"/>
  </cols>
  <sheetData>
    <row r="1" spans="1:4" s="47" customFormat="1" ht="18" customHeight="1" x14ac:dyDescent="0.3">
      <c r="A1" s="58"/>
      <c r="B1" s="61"/>
      <c r="C1" s="61"/>
      <c r="D1" s="61"/>
    </row>
    <row r="2" spans="1:4" s="3" customFormat="1" x14ac:dyDescent="0.25">
      <c r="A2" s="58"/>
      <c r="B2" s="58"/>
      <c r="C2" s="58"/>
      <c r="D2" s="58"/>
    </row>
    <row r="3" spans="1:4" s="3" customFormat="1" x14ac:dyDescent="0.25">
      <c r="A3" s="58"/>
      <c r="B3" s="58"/>
      <c r="C3" s="58"/>
      <c r="D3" s="58"/>
    </row>
    <row r="4" spans="1:4" s="3" customFormat="1" x14ac:dyDescent="0.25">
      <c r="B4" s="58"/>
      <c r="C4" s="58"/>
      <c r="D4" s="58"/>
    </row>
    <row r="5" spans="1:4" s="3" customFormat="1" x14ac:dyDescent="0.25">
      <c r="B5" s="58"/>
      <c r="C5" s="58"/>
      <c r="D5" s="58"/>
    </row>
    <row r="6" spans="1:4" s="3" customFormat="1" ht="18" customHeight="1" x14ac:dyDescent="0.25">
      <c r="B6" s="58"/>
      <c r="C6" s="58"/>
      <c r="D6" s="58"/>
    </row>
    <row r="7" spans="1:4" s="3" customFormat="1" x14ac:dyDescent="0.25">
      <c r="B7" s="58"/>
      <c r="C7" s="58"/>
      <c r="D7" s="58"/>
    </row>
    <row r="8" spans="1:4" s="3" customFormat="1" x14ac:dyDescent="0.25">
      <c r="B8" s="58"/>
      <c r="C8" s="58"/>
      <c r="D8" s="58"/>
    </row>
    <row r="9" spans="1:4" s="3" customFormat="1" x14ac:dyDescent="0.25">
      <c r="B9" s="58"/>
      <c r="C9" s="58"/>
      <c r="D9" s="58"/>
    </row>
    <row r="10" spans="1:4" s="3" customFormat="1" x14ac:dyDescent="0.25">
      <c r="B10" s="58"/>
      <c r="C10" s="58"/>
      <c r="D10" s="58"/>
    </row>
    <row r="11" spans="1:4" s="3" customFormat="1" x14ac:dyDescent="0.25">
      <c r="B11" s="58"/>
      <c r="C11" s="58"/>
      <c r="D11" s="58"/>
    </row>
    <row r="18" spans="1:1" ht="20.25" x14ac:dyDescent="0.3">
      <c r="A18" s="76"/>
    </row>
    <row r="20" spans="1:1" ht="15.75" x14ac:dyDescent="0.25">
      <c r="A20" s="59" t="s">
        <v>32</v>
      </c>
    </row>
    <row r="21" spans="1:1" x14ac:dyDescent="0.25">
      <c r="A21" s="60"/>
    </row>
    <row r="22" spans="1:1" ht="15.75" x14ac:dyDescent="0.25">
      <c r="A22" s="59" t="s">
        <v>33</v>
      </c>
    </row>
    <row r="23" spans="1:1" x14ac:dyDescent="0.25">
      <c r="A23" s="60"/>
    </row>
    <row r="24" spans="1:1" ht="15.75" x14ac:dyDescent="0.25">
      <c r="A24" s="59" t="s">
        <v>41</v>
      </c>
    </row>
    <row r="25" spans="1:1" s="58" customFormat="1" ht="15.75" x14ac:dyDescent="0.25">
      <c r="A25" s="59"/>
    </row>
    <row r="26" spans="1:1" s="58" customFormat="1" ht="15.75" x14ac:dyDescent="0.25">
      <c r="A26" s="59" t="s">
        <v>42</v>
      </c>
    </row>
    <row r="27" spans="1:1" s="58" customFormat="1" x14ac:dyDescent="0.25"/>
    <row r="28" spans="1:1" s="58" customFormat="1" x14ac:dyDescent="0.25"/>
    <row r="29" spans="1:1" s="58" customFormat="1" x14ac:dyDescent="0.25"/>
    <row r="30" spans="1:1" s="58" customFormat="1" x14ac:dyDescent="0.25"/>
    <row r="31" spans="1:1" s="58" customFormat="1" x14ac:dyDescent="0.25"/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6:N18"/>
  <sheetViews>
    <sheetView topLeftCell="A4" workbookViewId="0">
      <selection activeCell="N21" sqref="N21"/>
    </sheetView>
  </sheetViews>
  <sheetFormatPr defaultRowHeight="15" x14ac:dyDescent="0.25"/>
  <sheetData>
    <row r="16" spans="14:14" x14ac:dyDescent="0.25">
      <c r="N16" t="s">
        <v>44</v>
      </c>
    </row>
    <row r="17" spans="14:14" x14ac:dyDescent="0.25">
      <c r="N17" t="s">
        <v>45</v>
      </c>
    </row>
    <row r="18" spans="14:14" x14ac:dyDescent="0.25">
      <c r="N18" t="s">
        <v>46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5"/>
  <sheetViews>
    <sheetView workbookViewId="0">
      <selection activeCell="B7" sqref="B7"/>
    </sheetView>
  </sheetViews>
  <sheetFormatPr defaultRowHeight="15" x14ac:dyDescent="0.25"/>
  <cols>
    <col min="1" max="1" width="3" customWidth="1"/>
    <col min="2" max="2" width="56" customWidth="1"/>
    <col min="3" max="3" width="3.5703125" customWidth="1"/>
    <col min="4" max="4" width="55.7109375" customWidth="1"/>
    <col min="5" max="5" width="3.42578125" customWidth="1"/>
    <col min="6" max="6" width="57.85546875" customWidth="1"/>
    <col min="7" max="7" width="3.5703125" customWidth="1"/>
    <col min="8" max="8" width="14.28515625" customWidth="1"/>
    <col min="9" max="9" width="9.28515625" customWidth="1"/>
  </cols>
  <sheetData>
    <row r="1" spans="1:7" x14ac:dyDescent="0.25">
      <c r="A1" s="68"/>
      <c r="B1" s="68"/>
      <c r="C1" s="68"/>
      <c r="D1" s="68"/>
      <c r="E1" s="68"/>
      <c r="F1" s="68"/>
      <c r="G1" s="68"/>
    </row>
    <row r="2" spans="1:7" x14ac:dyDescent="0.25">
      <c r="A2" s="68"/>
      <c r="B2" s="68" t="s">
        <v>19</v>
      </c>
      <c r="C2" s="68"/>
      <c r="D2" s="68" t="s">
        <v>18</v>
      </c>
      <c r="E2" s="68"/>
      <c r="F2" s="68" t="s">
        <v>16</v>
      </c>
      <c r="G2" s="68"/>
    </row>
    <row r="3" spans="1:7" x14ac:dyDescent="0.25">
      <c r="A3" s="68"/>
      <c r="B3" t="s">
        <v>89</v>
      </c>
      <c r="C3" s="68"/>
      <c r="E3" s="68"/>
      <c r="G3" s="68"/>
    </row>
    <row r="4" spans="1:7" x14ac:dyDescent="0.25">
      <c r="A4" s="68"/>
      <c r="C4" s="68"/>
      <c r="E4" s="68"/>
      <c r="G4" s="68"/>
    </row>
    <row r="5" spans="1:7" x14ac:dyDescent="0.25">
      <c r="A5" s="68"/>
      <c r="B5" s="7"/>
      <c r="C5" s="68"/>
      <c r="E5" s="68"/>
      <c r="G5" s="68"/>
    </row>
    <row r="6" spans="1:7" x14ac:dyDescent="0.25">
      <c r="A6" s="68"/>
      <c r="B6" s="7"/>
      <c r="C6" s="68"/>
      <c r="E6" s="68"/>
      <c r="G6" s="68"/>
    </row>
    <row r="7" spans="1:7" x14ac:dyDescent="0.25">
      <c r="A7" s="68"/>
      <c r="C7" s="68"/>
      <c r="E7" s="68"/>
      <c r="G7" s="68"/>
    </row>
    <row r="8" spans="1:7" x14ac:dyDescent="0.25">
      <c r="A8" s="68"/>
      <c r="C8" s="68"/>
      <c r="E8" s="68"/>
      <c r="G8" s="68"/>
    </row>
    <row r="9" spans="1:7" x14ac:dyDescent="0.25">
      <c r="A9" s="68"/>
      <c r="C9" s="68"/>
      <c r="E9" s="68"/>
      <c r="G9" s="68"/>
    </row>
    <row r="10" spans="1:7" x14ac:dyDescent="0.25">
      <c r="A10" s="68"/>
      <c r="C10" s="68"/>
      <c r="E10" s="68"/>
      <c r="G10" s="68"/>
    </row>
    <row r="11" spans="1:7" x14ac:dyDescent="0.25">
      <c r="A11" s="68"/>
      <c r="C11" s="68"/>
      <c r="E11" s="68"/>
      <c r="G11" s="68"/>
    </row>
    <row r="12" spans="1:7" x14ac:dyDescent="0.25">
      <c r="A12" s="68"/>
      <c r="C12" s="68"/>
      <c r="E12" s="68"/>
      <c r="G12" s="68"/>
    </row>
    <row r="13" spans="1:7" x14ac:dyDescent="0.25">
      <c r="A13" s="68"/>
      <c r="C13" s="68"/>
      <c r="E13" s="68"/>
      <c r="G13" s="68"/>
    </row>
    <row r="14" spans="1:7" x14ac:dyDescent="0.25">
      <c r="A14" s="68"/>
      <c r="C14" s="68"/>
      <c r="E14" s="68"/>
      <c r="G14" s="68"/>
    </row>
    <row r="15" spans="1:7" x14ac:dyDescent="0.25">
      <c r="A15" s="68"/>
      <c r="C15" s="68"/>
      <c r="E15" s="68"/>
      <c r="G15" s="68"/>
    </row>
    <row r="16" spans="1:7" x14ac:dyDescent="0.25">
      <c r="A16" s="68"/>
      <c r="C16" s="68"/>
      <c r="E16" s="68"/>
      <c r="G16" s="68"/>
    </row>
    <row r="17" spans="1:7" x14ac:dyDescent="0.25">
      <c r="A17" s="68"/>
      <c r="C17" s="68"/>
      <c r="E17" s="68"/>
      <c r="G17" s="68"/>
    </row>
    <row r="18" spans="1:7" x14ac:dyDescent="0.25">
      <c r="A18" s="68"/>
      <c r="C18" s="68"/>
      <c r="E18" s="68"/>
      <c r="G18" s="68"/>
    </row>
    <row r="19" spans="1:7" x14ac:dyDescent="0.25">
      <c r="A19" s="68"/>
      <c r="C19" s="68"/>
      <c r="E19" s="68"/>
      <c r="G19" s="68"/>
    </row>
    <row r="20" spans="1:7" x14ac:dyDescent="0.25">
      <c r="A20" s="68"/>
      <c r="C20" s="68"/>
      <c r="E20" s="68"/>
      <c r="G20" s="68"/>
    </row>
    <row r="21" spans="1:7" x14ac:dyDescent="0.25">
      <c r="A21" s="68"/>
      <c r="C21" s="68"/>
      <c r="E21" s="68"/>
      <c r="G21" s="68"/>
    </row>
    <row r="22" spans="1:7" x14ac:dyDescent="0.25">
      <c r="A22" s="68"/>
      <c r="C22" s="68"/>
      <c r="E22" s="68"/>
      <c r="G22" s="68"/>
    </row>
    <row r="23" spans="1:7" x14ac:dyDescent="0.25">
      <c r="A23" s="68"/>
      <c r="C23" s="68"/>
      <c r="E23" s="68"/>
      <c r="G23" s="68"/>
    </row>
    <row r="24" spans="1:7" x14ac:dyDescent="0.25">
      <c r="A24" s="68"/>
      <c r="C24" s="68"/>
      <c r="E24" s="68"/>
      <c r="G24" s="68"/>
    </row>
    <row r="25" spans="1:7" x14ac:dyDescent="0.25">
      <c r="A25" s="68"/>
      <c r="C25" s="68"/>
      <c r="E25" s="68"/>
      <c r="G25" s="68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72" r:id="rId3" name="Check Box 52">
              <controlPr defaultSize="0" autoFill="0" autoLine="0" autoPict="0">
                <anchor moveWithCells="1">
                  <from>
                    <xdr:col>3</xdr:col>
                    <xdr:colOff>3495675</xdr:colOff>
                    <xdr:row>2</xdr:row>
                    <xdr:rowOff>180975</xdr:rowOff>
                  </from>
                  <to>
                    <xdr:col>4</xdr:col>
                    <xdr:colOff>19050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" name="Check Box 53">
              <controlPr defaultSize="0" autoFill="0" autoLine="0" autoPict="0">
                <anchor moveWithCells="1">
                  <from>
                    <xdr:col>3</xdr:col>
                    <xdr:colOff>3514725</xdr:colOff>
                    <xdr:row>4</xdr:row>
                    <xdr:rowOff>9525</xdr:rowOff>
                  </from>
                  <to>
                    <xdr:col>4</xdr:col>
                    <xdr:colOff>38100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" name="Check Box 54">
              <controlPr defaultSize="0" autoFill="0" autoLine="0" autoPict="0">
                <anchor moveWithCells="1">
                  <from>
                    <xdr:col>3</xdr:col>
                    <xdr:colOff>3505200</xdr:colOff>
                    <xdr:row>5</xdr:row>
                    <xdr:rowOff>19050</xdr:rowOff>
                  </from>
                  <to>
                    <xdr:col>4</xdr:col>
                    <xdr:colOff>28575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6" name="Check Box 55">
              <controlPr defaultSize="0" autoFill="0" autoLine="0" autoPict="0">
                <anchor moveWithCells="1">
                  <from>
                    <xdr:col>3</xdr:col>
                    <xdr:colOff>3505200</xdr:colOff>
                    <xdr:row>6</xdr:row>
                    <xdr:rowOff>19050</xdr:rowOff>
                  </from>
                  <to>
                    <xdr:col>4</xdr:col>
                    <xdr:colOff>28575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7" name="Check Box 56">
              <controlPr defaultSize="0" autoFill="0" autoLine="0" autoPict="0">
                <anchor moveWithCells="1">
                  <from>
                    <xdr:col>1</xdr:col>
                    <xdr:colOff>3505200</xdr:colOff>
                    <xdr:row>3</xdr:row>
                    <xdr:rowOff>9525</xdr:rowOff>
                  </from>
                  <to>
                    <xdr:col>2</xdr:col>
                    <xdr:colOff>19050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8" name="Check Box 57">
              <controlPr defaultSize="0" autoFill="0" autoLine="0" autoPict="0">
                <anchor moveWithCells="1">
                  <from>
                    <xdr:col>1</xdr:col>
                    <xdr:colOff>3505200</xdr:colOff>
                    <xdr:row>4</xdr:row>
                    <xdr:rowOff>19050</xdr:rowOff>
                  </from>
                  <to>
                    <xdr:col>2</xdr:col>
                    <xdr:colOff>19050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9" name="Check Box 58">
              <controlPr defaultSize="0" autoFill="0" autoLine="0" autoPict="0">
                <anchor moveWithCells="1">
                  <from>
                    <xdr:col>1</xdr:col>
                    <xdr:colOff>3514725</xdr:colOff>
                    <xdr:row>5</xdr:row>
                    <xdr:rowOff>28575</xdr:rowOff>
                  </from>
                  <to>
                    <xdr:col>2</xdr:col>
                    <xdr:colOff>28575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10" name="Check Box 59">
              <controlPr defaultSize="0" autoFill="0" autoLine="0" autoPict="0">
                <anchor moveWithCells="1">
                  <from>
                    <xdr:col>1</xdr:col>
                    <xdr:colOff>3514725</xdr:colOff>
                    <xdr:row>6</xdr:row>
                    <xdr:rowOff>9525</xdr:rowOff>
                  </from>
                  <to>
                    <xdr:col>2</xdr:col>
                    <xdr:colOff>28575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11" name="Check Box 60">
              <controlPr defaultSize="0" autoFill="0" autoLine="0" autoPict="0">
                <anchor moveWithCells="1">
                  <from>
                    <xdr:col>1</xdr:col>
                    <xdr:colOff>3524250</xdr:colOff>
                    <xdr:row>7</xdr:row>
                    <xdr:rowOff>19050</xdr:rowOff>
                  </from>
                  <to>
                    <xdr:col>2</xdr:col>
                    <xdr:colOff>38100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12" name="Check Box 61">
              <controlPr defaultSize="0" autoFill="0" autoLine="0" autoPict="0">
                <anchor moveWithCells="1">
                  <from>
                    <xdr:col>3</xdr:col>
                    <xdr:colOff>3495675</xdr:colOff>
                    <xdr:row>7</xdr:row>
                    <xdr:rowOff>0</xdr:rowOff>
                  </from>
                  <to>
                    <xdr:col>4</xdr:col>
                    <xdr:colOff>19050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13" name="Check Box 62">
              <controlPr defaultSize="0" autoFill="0" autoLine="0" autoPict="0">
                <anchor moveWithCells="1">
                  <from>
                    <xdr:col>1</xdr:col>
                    <xdr:colOff>3524250</xdr:colOff>
                    <xdr:row>14</xdr:row>
                    <xdr:rowOff>0</xdr:rowOff>
                  </from>
                  <to>
                    <xdr:col>2</xdr:col>
                    <xdr:colOff>38100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14" name="Check Box 63">
              <controlPr defaultSize="0" autoFill="0" autoLine="0" autoPict="0">
                <anchor moveWithCells="1">
                  <from>
                    <xdr:col>1</xdr:col>
                    <xdr:colOff>3543300</xdr:colOff>
                    <xdr:row>12</xdr:row>
                    <xdr:rowOff>161925</xdr:rowOff>
                  </from>
                  <to>
                    <xdr:col>2</xdr:col>
                    <xdr:colOff>57150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15" name="Check Box 64">
              <controlPr defaultSize="0" autoFill="0" autoLine="0" autoPict="0">
                <anchor moveWithCells="1">
                  <from>
                    <xdr:col>1</xdr:col>
                    <xdr:colOff>3543300</xdr:colOff>
                    <xdr:row>12</xdr:row>
                    <xdr:rowOff>9525</xdr:rowOff>
                  </from>
                  <to>
                    <xdr:col>2</xdr:col>
                    <xdr:colOff>57150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16" name="Check Box 65">
              <controlPr defaultSize="0" autoFill="0" autoLine="0" autoPict="0">
                <anchor moveWithCells="1">
                  <from>
                    <xdr:col>1</xdr:col>
                    <xdr:colOff>3543300</xdr:colOff>
                    <xdr:row>11</xdr:row>
                    <xdr:rowOff>9525</xdr:rowOff>
                  </from>
                  <to>
                    <xdr:col>2</xdr:col>
                    <xdr:colOff>57150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17" name="Check Box 66">
              <controlPr defaultSize="0" autoFill="0" autoLine="0" autoPict="0">
                <anchor moveWithCells="1">
                  <from>
                    <xdr:col>1</xdr:col>
                    <xdr:colOff>3552825</xdr:colOff>
                    <xdr:row>10</xdr:row>
                    <xdr:rowOff>19050</xdr:rowOff>
                  </from>
                  <to>
                    <xdr:col>2</xdr:col>
                    <xdr:colOff>66675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18" name="Check Box 67">
              <controlPr defaultSize="0" autoFill="0" autoLine="0" autoPict="0">
                <anchor moveWithCells="1">
                  <from>
                    <xdr:col>1</xdr:col>
                    <xdr:colOff>3524250</xdr:colOff>
                    <xdr:row>9</xdr:row>
                    <xdr:rowOff>9525</xdr:rowOff>
                  </from>
                  <to>
                    <xdr:col>2</xdr:col>
                    <xdr:colOff>38100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19" name="Check Box 68">
              <controlPr defaultSize="0" autoFill="0" autoLine="0" autoPict="0">
                <anchor moveWithCells="1">
                  <from>
                    <xdr:col>1</xdr:col>
                    <xdr:colOff>3514725</xdr:colOff>
                    <xdr:row>7</xdr:row>
                    <xdr:rowOff>180975</xdr:rowOff>
                  </from>
                  <to>
                    <xdr:col>2</xdr:col>
                    <xdr:colOff>28575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20" name="Check Box 69">
              <controlPr defaultSize="0" autoFill="0" autoLine="0" autoPict="0">
                <anchor moveWithCells="1">
                  <from>
                    <xdr:col>5</xdr:col>
                    <xdr:colOff>3505200</xdr:colOff>
                    <xdr:row>5</xdr:row>
                    <xdr:rowOff>9525</xdr:rowOff>
                  </from>
                  <to>
                    <xdr:col>5</xdr:col>
                    <xdr:colOff>3752850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21" name="Check Box 70">
              <controlPr defaultSize="0" autoFill="0" autoLine="0" autoPict="0">
                <anchor moveWithCells="1">
                  <from>
                    <xdr:col>5</xdr:col>
                    <xdr:colOff>3505200</xdr:colOff>
                    <xdr:row>6</xdr:row>
                    <xdr:rowOff>19050</xdr:rowOff>
                  </from>
                  <to>
                    <xdr:col>5</xdr:col>
                    <xdr:colOff>3752850</xdr:colOff>
                    <xdr:row>7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Horas</vt:lpstr>
      <vt:lpstr>Stats</vt:lpstr>
      <vt:lpstr>Graf</vt:lpstr>
      <vt:lpstr>Horário</vt:lpstr>
      <vt:lpstr>Motivação</vt:lpstr>
      <vt:lpstr>O qe tu qeres</vt:lpstr>
      <vt:lpstr>A fazer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2015-07-22T19:27:41Z</dcterms:modified>
</cp:coreProperties>
</file>